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7.jpeg" ContentType="image/jpeg"/>
  <Override PartName="/xl/media/image8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ge de garde" sheetId="1" state="visible" r:id="rId2"/>
    <sheet name="DPGF" sheetId="2" state="visible" r:id="rId3"/>
    <sheet name="Paramètres" sheetId="3" state="hidden" r:id="rId4"/>
    <sheet name="Version" sheetId="4" state="hidden" r:id="rId5"/>
    <sheet name="Coordonnées Entreprise" sheetId="5" state="visible" r:id="rId6"/>
    <sheet name="Prestations supplémentaires" sheetId="6" state="visible" r:id="rId7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<sst xmlns="http://schemas.openxmlformats.org/spreadsheetml/2006/main" count="504" uniqueCount="183">
  <si>
    <t xml:space="preserve">MAITRE D'OUVRAGE
Etat - ministère de la transition ecologique et de la cohésion des territoires - Direction Interdépartementale routes Centre Est
L'Adret - 1 rue des Cévennes
73026 Chambéry cedex
Tél : 04 79 70 02 00</t>
  </si>
  <si>
    <t xml:space="preserve">ARCHITECTE : 
    Groupe EOLE
    49 Rue Aimé Bouchayer
    38170 Seyssinet Pariset
    Tél : 04 76 44 67 35
    Mél : info@groupe-eole.com</t>
  </si>
  <si>
    <t xml:space="preserve">BUREAU D'ETUDES : 
    SORAETEC
    2 Rue de la viscose
    38130 Echirolles
    Tél : 04 76 49 09 17
    Mél : soraetec@soraetec.com</t>
  </si>
  <si>
    <t xml:space="preserve">BE FLUIDES : 
    T.E.B
    18 Bois Michal
    38500 ST CASSIEN
    Tél : 04 76 35 36 55
    Mél : jir@teb-betfluides.fr</t>
  </si>
  <si>
    <t xml:space="preserve">ACOUSTICIEN : 
    ECHOLOGOS
    24 Boulevard de la Chantourne
    38700 La Tronche
    Tél : 04 76 89 36 63
    Mél : grenoble@echologos.com</t>
  </si>
  <si>
    <t xml:space="preserve">Dossier</t>
  </si>
  <si>
    <t xml:space="preserve">ECONOMISTE DE LA CONSTRUCTION : 
    A.N.M Ingénierie
    10 rue des marmottes
    38500 VOIRON
    Tél : 07 83 33 29 72
    Mél : n.monteiller@anm-ing.fr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</si>
  <si>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</si>
  <si>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</si>
  <si>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</si>
  <si>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</si>
  <si>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</si>
  <si>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CODE_CAO</t>
  </si>
  <si>
    <t xml:space="preserve">TITRE1</t>
  </si>
  <si>
    <t xml:space="preserve">M1</t>
  </si>
  <si>
    <t xml:space="preserve">M2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</si>
  <si>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</si>
  <si>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</si>
  <si>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</si>
  <si>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</si>
  <si>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</si>
  <si>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</si>
  <si>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</si>
  <si>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</si>
  <si>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</si>
  <si>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</si>
  <si>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</si>
  <si>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</si>
  <si>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</si>
  <si>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Code CAO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</si>
  <si>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</si>
  <si>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</si>
  <si>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</si>
  <si>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</si>
  <si>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</si>
  <si>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</si>
  <si>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</si>
  <si>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</si>
  <si>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</si>
  <si>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</si>
  <si>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</si>
  <si>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</si>
  <si>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À noter que seul le montant final du lot est contractuel. Les quantités sont indicatives.</t>
  </si>
  <si>
    <t xml:space="preserve">Lot n°8 : CHAPE / CARRELAGE / FAIENCE</t>
  </si>
  <si>
    <t xml:space="preserve">3.&amp;</t>
  </si>
  <si>
    <t xml:space="preserve">DESCRIPTION DES OUVRAGES CHAPE</t>
  </si>
  <si>
    <t xml:space="preserve">3.1</t>
  </si>
  <si>
    <t xml:space="preserve">Chape</t>
  </si>
  <si>
    <t xml:space="preserve">3.1.1</t>
  </si>
  <si>
    <t xml:space="preserve">Feutre résilient acoustique</t>
  </si>
  <si>
    <t xml:space="preserve">m2</t>
  </si>
  <si>
    <t xml:space="preserve">9.T</t>
  </si>
  <si>
    <t xml:space="preserve">9.L</t>
  </si>
  <si>
    <t xml:space="preserve">9.&amp;</t>
  </si>
  <si>
    <t xml:space="preserve">3.1.2</t>
  </si>
  <si>
    <t xml:space="preserve">Chape liquide en mortier de ciment au Rez de chaussée - épaisseur : 6 cm</t>
  </si>
  <si>
    <t xml:space="preserve">3.1.3</t>
  </si>
  <si>
    <t xml:space="preserve">Forme de pente vers siphon de sol</t>
  </si>
  <si>
    <t xml:space="preserve">u</t>
  </si>
  <si>
    <t xml:space="preserve">4.&amp;</t>
  </si>
  <si>
    <t xml:space="preserve">3.2</t>
  </si>
  <si>
    <t xml:space="preserve">Ouvrages divers</t>
  </si>
  <si>
    <t xml:space="preserve">3.2.1</t>
  </si>
  <si>
    <t xml:space="preserve">Traitement du joint de dilatation</t>
  </si>
  <si>
    <t xml:space="preserve">ml</t>
  </si>
  <si>
    <t xml:space="preserve">Total H.T. :</t>
  </si>
  <si>
    <t xml:space="preserve">Total T.V.A. (20%) :</t>
  </si>
  <si>
    <t xml:space="preserve">Total T.T.C. :</t>
  </si>
  <si>
    <t xml:space="preserve">DESCRIPTION DES OUVRAGES CARRELAGE / FAIENCE</t>
  </si>
  <si>
    <t xml:space="preserve">4.1</t>
  </si>
  <si>
    <t xml:space="preserve">Système d'étanchéité liquide sous carrelage</t>
  </si>
  <si>
    <t xml:space="preserve">4.1.1</t>
  </si>
  <si>
    <t xml:space="preserve">Système d'étanchéité liquide sous les revêtements de sols</t>
  </si>
  <si>
    <t xml:space="preserve">4.1.2</t>
  </si>
  <si>
    <t xml:space="preserve">Système de protection à l’eau sous les revêtements muraux </t>
  </si>
  <si>
    <t xml:space="preserve">4.2</t>
  </si>
  <si>
    <t xml:space="preserve">Revêtement de sol en carrelage</t>
  </si>
  <si>
    <t xml:space="preserve">4.2.1</t>
  </si>
  <si>
    <t xml:space="preserve">Carrelage grés cérame 30 x 30 cm - U4P4E3C2 - antidérapant classe de glissance PC20 - R10 - pose collée et droite</t>
  </si>
  <si>
    <t xml:space="preserve">4.2.2</t>
  </si>
  <si>
    <t xml:space="preserve">Plinthes droites assorties - 30 x 10 cm</t>
  </si>
  <si>
    <t xml:space="preserve">4.2.3</t>
  </si>
  <si>
    <t xml:space="preserve">Carrelage grés cérame 60 x 60 cm - U4P4E3C2 - pose collée et droite </t>
  </si>
  <si>
    <t xml:space="preserve">4.2.4</t>
  </si>
  <si>
    <t xml:space="preserve">Plinthes droites assorties - 60 x 10 cm </t>
  </si>
  <si>
    <t xml:space="preserve">4.2.5</t>
  </si>
  <si>
    <t xml:space="preserve">Incidence financière pour réalisation de joints époxy</t>
  </si>
  <si>
    <t xml:space="preserve">4.3</t>
  </si>
  <si>
    <t xml:space="preserve">Revêtements muraux</t>
  </si>
  <si>
    <t xml:space="preserve">4.3.1</t>
  </si>
  <si>
    <t xml:space="preserve">Faïences murales  - dimensions : 20 x 40 cm - h=1.80m</t>
  </si>
  <si>
    <t xml:space="preserve">4.3.2</t>
  </si>
  <si>
    <t xml:space="preserve">Faïences murales  - dimensions : 20 x 40 cm - h=2.50m</t>
  </si>
  <si>
    <t xml:space="preserve">4.3.3</t>
  </si>
  <si>
    <t xml:space="preserve">4.4</t>
  </si>
  <si>
    <t xml:space="preserve">Divers</t>
  </si>
  <si>
    <t xml:space="preserve">4.4.1</t>
  </si>
  <si>
    <t xml:space="preserve">Couvre-joint de dilatation</t>
  </si>
  <si>
    <t xml:space="preserve">4.4.2</t>
  </si>
  <si>
    <t xml:space="preserve">Tapis brosse fibre polypropylène - avec lames "top clean trend reps"  </t>
  </si>
  <si>
    <t xml:space="preserve">2.T</t>
  </si>
  <si>
    <t xml:space="preserve">RECAPITULATIF
Lot n°8 : CHAPE / CARRELAGE / FAIENCE</t>
  </si>
  <si>
    <t xml:space="preserve">RECAPITULATIF DES CHAPITRES</t>
  </si>
  <si>
    <t xml:space="preserve">3 - DESCRIPTION DES OUVRAGES CHAPE</t>
  </si>
  <si>
    <t xml:space="preserve">- 3.1 - Chape</t>
  </si>
  <si>
    <t xml:space="preserve">- 3.2 - Ouvrages divers</t>
  </si>
  <si>
    <t xml:space="preserve">4 - DESCRIPTION DES OUVRAGES CARRELAGE / FAIENCE</t>
  </si>
  <si>
    <t xml:space="preserve">- 4.1 - Système d'étanchéité liquide sous carrelage</t>
  </si>
  <si>
    <t xml:space="preserve">- 4.2 - Revêtement de sol en carrelage</t>
  </si>
  <si>
    <t xml:space="preserve">- 4.3 - Revêtements muraux</t>
  </si>
  <si>
    <t xml:space="preserve">- 4.4 - Divers</t>
  </si>
  <si>
    <t xml:space="preserve">Total du lot Lot n°8 : CHAPE / CARRELAGE / FAIENCE</t>
  </si>
  <si>
    <t xml:space="preserve">Soit en toutes lettres TTC : </t>
  </si>
  <si>
    <t xml:space="preserve">Paramètres document</t>
  </si>
  <si>
    <t xml:space="preserve">1.</t>
  </si>
  <si>
    <t xml:space="preserve">Titre du document :</t>
  </si>
  <si>
    <t xml:space="preserve">DPGF</t>
  </si>
  <si>
    <t xml:space="preserve">2.</t>
  </si>
  <si>
    <t xml:space="preserve">Titre du dossier :</t>
  </si>
  <si>
    <t xml:space="preserve">Réhabilitation du centre d'entretien et d'intervention de Comboire à Echirolles</t>
  </si>
  <si>
    <t xml:space="preserve">3.</t>
  </si>
  <si>
    <t xml:space="preserve">Code du dossier</t>
  </si>
  <si>
    <t xml:space="preserve">23-40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</si>
  <si>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</si>
  <si>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</si>
  <si>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</si>
  <si>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</si>
  <si>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</si>
  <si>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</si>
  <si>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05/05/2025</t>
  </si>
  <si>
    <t xml:space="preserve">7.</t>
  </si>
  <si>
    <t xml:space="preserve">Phase :</t>
  </si>
  <si>
    <t xml:space="preserve">PRO</t>
  </si>
  <si>
    <t xml:space="preserve">8.</t>
  </si>
  <si>
    <t xml:space="preserve">Indice :</t>
  </si>
  <si>
    <t xml:space="preserve">Plan archi 14/01/25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</si>
  <si>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</si>
  <si>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</si>
  <si>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</si>
  <si>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</si>
  <si>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</si>
  <si>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</si>
  <si>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rue de Comboire</t>
  </si>
  <si>
    <t xml:space="preserve">11.</t>
  </si>
  <si>
    <t xml:space="preserve">Code postal et ville du dossier</t>
  </si>
  <si>
    <t xml:space="preserve">38130 Echirolles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</si>
  <si>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</si>
  <si>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</si>
  <si>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</si>
  <si>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</si>
  <si>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</si>
  <si>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</si>
  <si>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</si>
  <si>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</si>
  <si>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</si>
  <si>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</si>
  <si>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</si>
  <si>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</si>
  <si>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</si>
  <si>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</si>
  <si>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</si>
  <si>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SRC</t>
  </si>
  <si>
    <t xml:space="preserve"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</si>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</sst>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#,##0.00"/>
    <numFmt numFmtId="167" formatCode="0.00\ %"/>
    <numFmt numFmtId="168" formatCode="#,##0"/>
    <numFmt numFmtId="169" formatCode="#,##0.00\ [$€];[RED]\-#,##0.00\ [$€]"/>
    <numFmt numFmtId="170" formatCode="00000"/>
    <numFmt numFmtId="171" formatCode="0#\ ##\ ##\ ##\ ##"/>
    <numFmt numFmtId="172" formatCode="#,##0.000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6" fontId="4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6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5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5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9" fontId="18" fillId="0" borderId="0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5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8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9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9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1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2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7.jpeg"/><Relationship Id="rId2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309600</xdr:colOff>
      <xdr:row>2</xdr:row>
      <xdr:rowOff>47520</xdr:rowOff>
    </xdr:from>
    <xdr:to>
      <xdr:col>6</xdr:col>
      <xdr:colOff>531000</xdr:colOff>
      <xdr:row>8</xdr:row>
      <xdr:rowOff>65520</xdr:rowOff>
    </xdr:to>
    <xdr:pic>
      <xdr:nvPicPr>
        <xdr:cNvPr id="0" name="Picture 1" descr="{ba2e36e4-7cce-4244-9584-16a806ab7c33}"/>
        <xdr:cNvPicPr/>
      </xdr:nvPicPr>
      <xdr:blipFill>
        <a:blip r:embed="rId1"/>
        <a:stretch/>
      </xdr:blipFill>
      <xdr:spPr>
        <a:xfrm>
          <a:off x="4426200" y="276120"/>
          <a:ext cx="1130760" cy="70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19080</xdr:colOff>
      <xdr:row>27</xdr:row>
      <xdr:rowOff>0</xdr:rowOff>
    </xdr:from>
    <xdr:to>
      <xdr:col>7</xdr:col>
      <xdr:colOff>951120</xdr:colOff>
      <xdr:row>44</xdr:row>
      <xdr:rowOff>112680</xdr:rowOff>
    </xdr:to>
    <xdr:pic>
      <xdr:nvPicPr>
        <xdr:cNvPr id="1" name="Picture 2" descr="{9f615d73-998a-4ca5-827c-064b516221af}"/>
        <xdr:cNvPicPr/>
      </xdr:nvPicPr>
      <xdr:blipFill>
        <a:blip r:embed="rId2"/>
        <a:stretch/>
      </xdr:blipFill>
      <xdr:spPr>
        <a:xfrm>
          <a:off x="3117960" y="3086280"/>
          <a:ext cx="3736800" cy="20556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87"/>
  <sheetViews>
    <sheetView showFormulas="false" showGridLines="false" showRowColHeaders="true" showZeros="true" rightToLeft="false" tabSelected="false" showOutlineSymbols="true" defaultGridColor="true" view="normal" topLeftCell="A58" colorId="64" zoomScale="100" zoomScaleNormal="100" zoomScalePageLayoutView="100" workbookViewId="0">
      <selection pane="topLeft" activeCell="A1" activeCellId="1" sqref="B4:K4 A1"/>
    </sheetView>
  </sheetViews>
  <sheetFormatPr defaultColWidth="8.94140625" defaultRowHeight="9" zeroHeight="false" outlineLevelRow="0" outlineLevelCol="0"/>
  <cols>
    <col collapsed="false" customWidth="true" hidden="false" outlineLevel="0" max="1" min="1" style="0" width="0.11"/>
    <col collapsed="false" customWidth="true" hidden="false" outlineLevel="0" max="2" min="2" style="0" width="10.12"/>
    <col collapsed="false" customWidth="true" hidden="false" outlineLevel="0" max="3" min="3" style="0" width="31.35"/>
    <col collapsed="false" customWidth="true" hidden="false" outlineLevel="0" max="4" min="4" style="0" width="2.33"/>
    <col collapsed="false" customWidth="true" hidden="false" outlineLevel="0" max="5" min="5" style="0" width="14.43"/>
    <col collapsed="false" customWidth="true" hidden="false" outlineLevel="0" max="6" min="6" style="0" width="12.89"/>
    <col collapsed="false" customWidth="true" hidden="false" outlineLevel="0" max="7" min="7" style="0" width="12.44"/>
    <col collapsed="false" customWidth="true" hidden="false" outlineLevel="0" max="8" min="8" style="0" width="14.55"/>
    <col collapsed="false" customWidth="true" hidden="false" outlineLevel="0" max="9" min="9" style="0" width="2.12"/>
    <col collapsed="false" customWidth="true" hidden="false" outlineLevel="0" max="69" min="10" style="0" width="10.65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du centre d'entretien et d'intervention de Comboire à Echirolles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rue de Comboire
38130 Echirolles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11" t="s">
        <v>0</v>
      </c>
      <c r="F47" s="11"/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11"/>
      <c r="F48" s="11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11"/>
      <c r="F49" s="11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11"/>
      <c r="F50" s="11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11"/>
      <c r="F51" s="11"/>
      <c r="G51" s="11"/>
      <c r="H51" s="11"/>
      <c r="I51" s="9"/>
    </row>
    <row r="52" customFormat="false" ht="9" hidden="false" customHeight="true" outlineLevel="0" collapsed="false">
      <c r="B52" s="12" t="s">
        <v>1</v>
      </c>
      <c r="C52" s="12"/>
      <c r="D52" s="7"/>
      <c r="E52" s="11"/>
      <c r="F52" s="11"/>
      <c r="G52" s="11"/>
      <c r="H52" s="11"/>
      <c r="I52" s="9"/>
    </row>
    <row r="53" customFormat="false" ht="9" hidden="false" customHeight="true" outlineLevel="0" collapsed="false">
      <c r="B53" s="12"/>
      <c r="C53" s="12"/>
      <c r="D53" s="7"/>
      <c r="E53" s="11"/>
      <c r="F53" s="11"/>
      <c r="G53" s="11"/>
      <c r="H53" s="11"/>
      <c r="I53" s="9"/>
    </row>
    <row r="54" customFormat="false" ht="9" hidden="false" customHeight="true" outlineLevel="0" collapsed="false">
      <c r="B54" s="12"/>
      <c r="C54" s="12"/>
      <c r="D54" s="7"/>
      <c r="E54" s="11"/>
      <c r="F54" s="11"/>
      <c r="G54" s="11"/>
      <c r="H54" s="11"/>
      <c r="I54" s="9"/>
    </row>
    <row r="55" customFormat="false" ht="9" hidden="false" customHeight="true" outlineLevel="0" collapsed="false">
      <c r="B55" s="12"/>
      <c r="C55" s="12"/>
      <c r="D55" s="7"/>
      <c r="E55" s="11"/>
      <c r="F55" s="11"/>
      <c r="G55" s="11"/>
      <c r="H55" s="11"/>
      <c r="I55" s="9"/>
    </row>
    <row r="56" customFormat="false" ht="9" hidden="false" customHeight="true" outlineLevel="0" collapsed="false">
      <c r="B56" s="12"/>
      <c r="C56" s="12"/>
      <c r="D56" s="7"/>
      <c r="E56" s="11"/>
      <c r="F56" s="11"/>
      <c r="G56" s="11"/>
      <c r="H56" s="11"/>
      <c r="I56" s="9"/>
    </row>
    <row r="57" customFormat="false" ht="9" hidden="false" customHeight="true" outlineLevel="0" collapsed="false">
      <c r="B57" s="12"/>
      <c r="C57" s="12"/>
      <c r="D57" s="7"/>
      <c r="E57" s="11"/>
      <c r="F57" s="11"/>
      <c r="G57" s="11"/>
      <c r="H57" s="11"/>
      <c r="I57" s="9"/>
    </row>
    <row r="58" customFormat="false" ht="9" hidden="false" customHeight="true" outlineLevel="0" collapsed="false">
      <c r="B58" s="12"/>
      <c r="C58" s="12"/>
      <c r="D58" s="7"/>
      <c r="E58" s="11"/>
      <c r="F58" s="11"/>
      <c r="G58" s="11"/>
      <c r="H58" s="11"/>
      <c r="I58" s="9"/>
    </row>
    <row r="59" customFormat="false" ht="9" hidden="false" customHeight="true" outlineLevel="0" collapsed="false">
      <c r="B59" s="12" t="s">
        <v>2</v>
      </c>
      <c r="C59" s="12"/>
      <c r="D59" s="7"/>
      <c r="E59" s="11"/>
      <c r="F59" s="11"/>
      <c r="G59" s="11"/>
      <c r="H59" s="11"/>
      <c r="I59" s="9"/>
    </row>
    <row r="60" customFormat="false" ht="9" hidden="false" customHeight="true" outlineLevel="0" collapsed="false">
      <c r="B60" s="12"/>
      <c r="C60" s="12"/>
      <c r="D60" s="7"/>
      <c r="E60" s="11"/>
      <c r="F60" s="11"/>
      <c r="G60" s="11"/>
      <c r="H60" s="11"/>
      <c r="I60" s="9"/>
    </row>
    <row r="61" customFormat="false" ht="9" hidden="false" customHeight="true" outlineLevel="0" collapsed="false">
      <c r="B61" s="12"/>
      <c r="C61" s="12"/>
      <c r="D61" s="7"/>
      <c r="E61" s="7"/>
      <c r="F61" s="7"/>
      <c r="G61" s="7"/>
      <c r="H61" s="7"/>
      <c r="I61" s="9"/>
    </row>
    <row r="62" customFormat="false" ht="9" hidden="false" customHeight="true" outlineLevel="0" collapsed="false">
      <c r="B62" s="12"/>
      <c r="C62" s="12"/>
      <c r="D62" s="7"/>
      <c r="E62" s="13" t="str">
        <f aca="false">IF(Paramètres!C9&lt;&gt;"",Paramètres!C9,"")</f>
        <v/>
      </c>
      <c r="F62" s="13"/>
      <c r="G62" s="13"/>
      <c r="H62" s="13"/>
      <c r="I62" s="9"/>
    </row>
    <row r="63" customFormat="false" ht="9" hidden="false" customHeight="true" outlineLevel="0" collapsed="false">
      <c r="B63" s="12"/>
      <c r="C63" s="12"/>
      <c r="D63" s="7"/>
      <c r="E63" s="13"/>
      <c r="F63" s="13"/>
      <c r="G63" s="13"/>
      <c r="H63" s="13"/>
      <c r="I63" s="9"/>
    </row>
    <row r="64" customFormat="false" ht="9" hidden="false" customHeight="true" outlineLevel="0" collapsed="false">
      <c r="B64" s="12"/>
      <c r="C64" s="12"/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12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12" t="s">
        <v>3</v>
      </c>
      <c r="C66" s="12"/>
      <c r="D66" s="7"/>
      <c r="E66" s="14" t="str">
        <f aca="false">IF(Paramètres!C11&lt;&gt;"",Paramètres!C11,"")</f>
        <v>Lot n°8 : CHAPE / CARRELAGE / FAIENCE</v>
      </c>
      <c r="F66" s="14"/>
      <c r="G66" s="14"/>
      <c r="H66" s="14"/>
      <c r="I66" s="9"/>
    </row>
    <row r="67" customFormat="false" ht="9" hidden="false" customHeight="true" outlineLevel="0" collapsed="false">
      <c r="B67" s="12"/>
      <c r="C67" s="12"/>
      <c r="D67" s="7"/>
      <c r="E67" s="14"/>
      <c r="F67" s="14"/>
      <c r="G67" s="14"/>
      <c r="H67" s="14"/>
      <c r="I67" s="9"/>
    </row>
    <row r="68" customFormat="false" ht="9" hidden="false" customHeight="true" outlineLevel="0" collapsed="false">
      <c r="B68" s="12"/>
      <c r="C68" s="12"/>
      <c r="D68" s="7"/>
      <c r="E68" s="14"/>
      <c r="F68" s="14"/>
      <c r="G68" s="14"/>
      <c r="H68" s="14"/>
      <c r="I68" s="9"/>
    </row>
    <row r="69" customFormat="false" ht="9" hidden="false" customHeight="true" outlineLevel="0" collapsed="false">
      <c r="B69" s="12"/>
      <c r="C69" s="12"/>
      <c r="D69" s="7"/>
      <c r="E69" s="14"/>
      <c r="F69" s="14"/>
      <c r="G69" s="14"/>
      <c r="H69" s="14"/>
      <c r="I69" s="9"/>
    </row>
    <row r="70" customFormat="false" ht="9" hidden="false" customHeight="true" outlineLevel="0" collapsed="false">
      <c r="B70" s="12"/>
      <c r="C70" s="12"/>
      <c r="D70" s="7"/>
      <c r="E70" s="14"/>
      <c r="F70" s="14"/>
      <c r="G70" s="14"/>
      <c r="H70" s="14"/>
      <c r="I70" s="9"/>
    </row>
    <row r="71" customFormat="false" ht="9" hidden="false" customHeight="true" outlineLevel="0" collapsed="false">
      <c r="B71" s="12"/>
      <c r="C71" s="12"/>
      <c r="D71" s="7"/>
      <c r="E71" s="15" t="str">
        <f aca="false">IF(Paramètres!C3&lt;&gt;"",Paramètres!C3,"")</f>
        <v>DPGF</v>
      </c>
      <c r="F71" s="15"/>
      <c r="G71" s="15"/>
      <c r="H71" s="15"/>
      <c r="I71" s="9"/>
    </row>
    <row r="72" customFormat="false" ht="9" hidden="false" customHeight="true" outlineLevel="0" collapsed="false">
      <c r="B72" s="12"/>
      <c r="C72" s="12"/>
      <c r="D72" s="7"/>
      <c r="E72" s="15"/>
      <c r="F72" s="15"/>
      <c r="G72" s="15"/>
      <c r="H72" s="15"/>
      <c r="I72" s="9"/>
    </row>
    <row r="73" customFormat="false" ht="9" hidden="false" customHeight="true" outlineLevel="0" collapsed="false">
      <c r="B73" s="12" t="s">
        <v>4</v>
      </c>
      <c r="C73" s="12"/>
      <c r="D73" s="7"/>
      <c r="E73" s="15"/>
      <c r="F73" s="15"/>
      <c r="G73" s="15"/>
      <c r="H73" s="15"/>
      <c r="I73" s="9"/>
    </row>
    <row r="74" customFormat="false" ht="9" hidden="false" customHeight="true" outlineLevel="0" collapsed="false">
      <c r="B74" s="12"/>
      <c r="C74" s="12"/>
      <c r="D74" s="7"/>
      <c r="E74" s="15"/>
      <c r="F74" s="15"/>
      <c r="G74" s="15"/>
      <c r="H74" s="15"/>
      <c r="I74" s="9"/>
    </row>
    <row r="75" customFormat="false" ht="9" hidden="false" customHeight="true" outlineLevel="0" collapsed="false">
      <c r="B75" s="12"/>
      <c r="C75" s="12"/>
      <c r="D75" s="7"/>
      <c r="E75" s="15"/>
      <c r="F75" s="15"/>
      <c r="G75" s="15"/>
      <c r="H75" s="15"/>
      <c r="I75" s="9"/>
    </row>
    <row r="76" customFormat="false" ht="9" hidden="false" customHeight="true" outlineLevel="0" collapsed="false">
      <c r="B76" s="12"/>
      <c r="C76" s="12"/>
      <c r="D76" s="7"/>
      <c r="E76" s="15"/>
      <c r="F76" s="15"/>
      <c r="G76" s="15"/>
      <c r="H76" s="15"/>
      <c r="I76" s="9"/>
    </row>
    <row r="77" customFormat="false" ht="9" hidden="false" customHeight="true" outlineLevel="0" collapsed="false">
      <c r="B77" s="12"/>
      <c r="C77" s="12"/>
      <c r="D77" s="7"/>
      <c r="E77" s="15"/>
      <c r="F77" s="15"/>
      <c r="G77" s="15"/>
      <c r="H77" s="15"/>
      <c r="I77" s="9"/>
    </row>
    <row r="78" customFormat="false" ht="9" hidden="false" customHeight="true" outlineLevel="0" collapsed="false">
      <c r="B78" s="12"/>
      <c r="C78" s="12"/>
      <c r="D78" s="7"/>
      <c r="E78" s="7"/>
      <c r="F78" s="7"/>
      <c r="G78" s="7"/>
      <c r="H78" s="7"/>
      <c r="I78" s="9"/>
    </row>
    <row r="79" customFormat="false" ht="9" hidden="false" customHeight="true" outlineLevel="0" collapsed="false">
      <c r="B79" s="12"/>
      <c r="C79" s="12"/>
      <c r="D79" s="7"/>
      <c r="E79" s="7"/>
      <c r="F79" s="16" t="s">
        <v>5</v>
      </c>
      <c r="G79" s="16" t="str">
        <f aca="false">IF(Paramètres!C7&lt;&gt;"",Paramètres!C7,"")</f>
        <v>23-40</v>
      </c>
      <c r="H79" s="7"/>
      <c r="I79" s="9"/>
    </row>
    <row r="80" customFormat="false" ht="9" hidden="false" customHeight="true" outlineLevel="0" collapsed="false">
      <c r="B80" s="12" t="s">
        <v>6</v>
      </c>
      <c r="C80" s="12"/>
      <c r="D80" s="7"/>
      <c r="E80" s="7"/>
      <c r="F80" s="16"/>
      <c r="G80" s="16"/>
      <c r="H80" s="7"/>
      <c r="I80" s="9"/>
    </row>
    <row r="81" customFormat="false" ht="9" hidden="false" customHeight="true" outlineLevel="0" collapsed="false">
      <c r="B81" s="12"/>
      <c r="C81" s="12"/>
      <c r="D81" s="7"/>
      <c r="E81" s="7"/>
      <c r="F81" s="16" t="s">
        <v>7</v>
      </c>
      <c r="G81" s="16" t="str">
        <f aca="false">IF(Paramètres!C13&lt;&gt;"",Paramètres!C13,"")</f>
        <v>05/05/2025</v>
      </c>
      <c r="H81" s="7"/>
      <c r="I81" s="9"/>
    </row>
    <row r="82" customFormat="false" ht="9" hidden="false" customHeight="true" outlineLevel="0" collapsed="false">
      <c r="B82" s="12"/>
      <c r="C82" s="12"/>
      <c r="D82" s="7"/>
      <c r="E82" s="7"/>
      <c r="F82" s="16"/>
      <c r="G82" s="16"/>
      <c r="H82" s="7"/>
      <c r="I82" s="9"/>
    </row>
    <row r="83" customFormat="false" ht="9" hidden="false" customHeight="true" outlineLevel="0" collapsed="false">
      <c r="B83" s="12"/>
      <c r="C83" s="12"/>
      <c r="D83" s="7"/>
      <c r="E83" s="7"/>
      <c r="F83" s="16" t="s">
        <v>8</v>
      </c>
      <c r="G83" s="16" t="str">
        <f aca="false">IF(Paramètres!C15&lt;&gt;"",Paramètres!C15,"")</f>
        <v>PRO</v>
      </c>
      <c r="H83" s="7"/>
      <c r="I83" s="9"/>
    </row>
    <row r="84" customFormat="false" ht="9" hidden="false" customHeight="true" outlineLevel="0" collapsed="false">
      <c r="B84" s="12"/>
      <c r="C84" s="12"/>
      <c r="D84" s="7"/>
      <c r="E84" s="7"/>
      <c r="F84" s="16"/>
      <c r="G84" s="16"/>
      <c r="H84" s="7"/>
      <c r="I84" s="9"/>
    </row>
    <row r="85" customFormat="false" ht="9" hidden="false" customHeight="true" outlineLevel="0" collapsed="false">
      <c r="B85" s="12"/>
      <c r="C85" s="12"/>
      <c r="D85" s="7"/>
      <c r="E85" s="7"/>
      <c r="F85" s="16" t="s">
        <v>9</v>
      </c>
      <c r="G85" s="16" t="str">
        <f aca="false">IF(Paramètres!C17&lt;&gt;"",Paramètres!C17,"")</f>
        <v>Plan archi 14/01/25</v>
      </c>
      <c r="H85" s="7"/>
      <c r="I85" s="9"/>
    </row>
    <row r="86" customFormat="false" ht="9" hidden="false" customHeight="true" outlineLevel="0" collapsed="false">
      <c r="B86" s="12"/>
      <c r="C86" s="12"/>
      <c r="D86" s="7"/>
      <c r="E86" s="7"/>
      <c r="F86" s="16"/>
      <c r="G86" s="16"/>
      <c r="H86" s="7"/>
      <c r="I86" s="9"/>
    </row>
    <row r="87" customFormat="false" ht="9" hidden="false" customHeight="true" outlineLevel="0" collapsed="false">
      <c r="B87" s="17"/>
      <c r="C87" s="18"/>
      <c r="D87" s="19"/>
      <c r="E87" s="19"/>
      <c r="F87" s="19"/>
      <c r="G87" s="19"/>
      <c r="H87" s="19"/>
      <c r="I87" s="20"/>
    </row>
  </sheetData>
  <sheetProtection sheet="true" password="e95e" objects="true" selectLockedCells="true"/>
  <mergeCells count="21">
    <mergeCell ref="E2:H10"/>
    <mergeCell ref="E11:H19"/>
    <mergeCell ref="E20:H27"/>
    <mergeCell ref="E28:H45"/>
    <mergeCell ref="E47:H60"/>
    <mergeCell ref="B52:C58"/>
    <mergeCell ref="B59:C65"/>
    <mergeCell ref="E62:H65"/>
    <mergeCell ref="B66:C72"/>
    <mergeCell ref="E66:H70"/>
    <mergeCell ref="E71:H77"/>
    <mergeCell ref="B73:C79"/>
    <mergeCell ref="F79:F80"/>
    <mergeCell ref="G79:G80"/>
    <mergeCell ref="B80:C86"/>
    <mergeCell ref="F81:F82"/>
    <mergeCell ref="G81:G82"/>
    <mergeCell ref="F83:F84"/>
    <mergeCell ref="G83:G84"/>
    <mergeCell ref="F85:F86"/>
    <mergeCell ref="G85:G86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B4" activeCellId="0" sqref="B4:K4"/>
    </sheetView>
  </sheetViews>
  <sheetFormatPr defaultColWidth="8.94140625" defaultRowHeight="14.25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3.64"/>
    <col collapsed="false" customWidth="true" hidden="true" outlineLevel="0" max="3" min="3" style="0" width="11.52"/>
    <col collapsed="false" customWidth="true" hidden="false" outlineLevel="0" max="4" min="4" style="0" width="28.57"/>
    <col collapsed="false" customWidth="true" hidden="false" outlineLevel="0" max="9" min="5" style="0" width="8.11"/>
    <col collapsed="false" customWidth="true" hidden="false" outlineLevel="0" max="11" min="10" style="0" width="12.56"/>
    <col collapsed="false" customWidth="true" hidden="true" outlineLevel="0" max="18" min="12" style="0" width="11.52"/>
    <col collapsed="false" customWidth="true" hidden="false" outlineLevel="0" max="69" min="19" style="0" width="10.65"/>
  </cols>
  <sheetData>
    <row r="1" customFormat="false" ht="20.25" hidden="true" customHeight="false" outlineLevel="0" collapsed="false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customFormat="false" ht="20.25" hidden="false" customHeight="true" outlineLevel="0" collapsed="false">
      <c r="A3" s="7" t="s">
        <v>27</v>
      </c>
      <c r="B3" s="21" t="s">
        <v>28</v>
      </c>
      <c r="C3" s="21" t="s">
        <v>29</v>
      </c>
      <c r="D3" s="21" t="s">
        <v>30</v>
      </c>
      <c r="E3" s="21"/>
      <c r="F3" s="21"/>
      <c r="G3" s="21" t="s">
        <v>16</v>
      </c>
      <c r="H3" s="21" t="s">
        <v>31</v>
      </c>
      <c r="I3" s="21" t="s">
        <v>32</v>
      </c>
      <c r="J3" s="21" t="s">
        <v>33</v>
      </c>
      <c r="K3" s="21" t="s">
        <v>34</v>
      </c>
      <c r="L3" s="21" t="s">
        <v>35</v>
      </c>
      <c r="M3" s="21" t="s">
        <v>36</v>
      </c>
      <c r="N3" s="21" t="s">
        <v>37</v>
      </c>
      <c r="O3" s="21" t="s">
        <v>38</v>
      </c>
      <c r="P3" s="21" t="s">
        <v>39</v>
      </c>
      <c r="Q3" s="21" t="s">
        <v>40</v>
      </c>
      <c r="R3" s="21" t="s">
        <v>41</v>
      </c>
    </row>
    <row r="4" customFormat="false" ht="41.75" hidden="false" customHeight="true" outlineLevel="0" collapsed="false">
      <c r="A4" s="7"/>
      <c r="B4" s="22" t="s">
        <v>42</v>
      </c>
      <c r="C4" s="22"/>
      <c r="D4" s="22"/>
      <c r="E4" s="22"/>
      <c r="F4" s="22"/>
      <c r="G4" s="22"/>
      <c r="H4" s="22"/>
      <c r="I4" s="22"/>
      <c r="J4" s="22"/>
      <c r="K4" s="22"/>
      <c r="L4" s="21"/>
      <c r="M4" s="21"/>
      <c r="N4" s="21"/>
      <c r="O4" s="21"/>
      <c r="P4" s="21"/>
      <c r="Q4" s="21"/>
      <c r="R4" s="21"/>
    </row>
    <row r="5" customFormat="false" ht="30.75" hidden="false" customHeight="true" outlineLevel="0" collapsed="false">
      <c r="A5" s="7" t="n">
        <v>2</v>
      </c>
      <c r="B5" s="23"/>
      <c r="C5" s="23"/>
      <c r="D5" s="24" t="s">
        <v>43</v>
      </c>
      <c r="E5" s="24"/>
      <c r="F5" s="24"/>
      <c r="G5" s="24"/>
      <c r="H5" s="24"/>
      <c r="I5" s="24"/>
      <c r="J5" s="24"/>
      <c r="K5" s="25"/>
      <c r="L5" s="7"/>
    </row>
    <row r="6" customFormat="false" ht="14.25" hidden="true" customHeight="false" outlineLevel="0" collapsed="false">
      <c r="A6" s="7" t="n">
        <v>3</v>
      </c>
    </row>
    <row r="7" customFormat="false" ht="14.25" hidden="true" customHeight="false" outlineLevel="0" collapsed="false">
      <c r="A7" s="7" t="s">
        <v>44</v>
      </c>
    </row>
    <row r="8" customFormat="false" ht="14.25" hidden="true" customHeight="false" outlineLevel="0" collapsed="false">
      <c r="A8" s="7" t="n">
        <v>3</v>
      </c>
    </row>
    <row r="9" customFormat="false" ht="14.25" hidden="true" customHeight="false" outlineLevel="0" collapsed="false">
      <c r="A9" s="7" t="s">
        <v>44</v>
      </c>
    </row>
    <row r="10" customFormat="false" ht="15" hidden="false" customHeight="true" outlineLevel="0" collapsed="false">
      <c r="A10" s="7" t="n">
        <v>3</v>
      </c>
      <c r="B10" s="26" t="n">
        <v>3</v>
      </c>
      <c r="C10" s="26"/>
      <c r="D10" s="27" t="s">
        <v>45</v>
      </c>
      <c r="E10" s="27"/>
      <c r="F10" s="27"/>
      <c r="G10" s="28"/>
      <c r="H10" s="28"/>
      <c r="I10" s="28"/>
      <c r="J10" s="28"/>
      <c r="K10" s="29"/>
      <c r="L10" s="7"/>
    </row>
    <row r="11" customFormat="false" ht="23.25" hidden="false" customHeight="true" outlineLevel="0" collapsed="false">
      <c r="A11" s="7" t="n">
        <v>4</v>
      </c>
      <c r="B11" s="26" t="s">
        <v>46</v>
      </c>
      <c r="C11" s="26"/>
      <c r="D11" s="30" t="s">
        <v>47</v>
      </c>
      <c r="E11" s="30"/>
      <c r="F11" s="30"/>
      <c r="G11" s="31"/>
      <c r="H11" s="31"/>
      <c r="I11" s="31"/>
      <c r="J11" s="31"/>
      <c r="K11" s="32"/>
      <c r="L11" s="7"/>
    </row>
    <row r="12" customFormat="false" ht="14.25" hidden="false" customHeight="true" outlineLevel="0" collapsed="false">
      <c r="A12" s="7" t="n">
        <v>9</v>
      </c>
      <c r="B12" s="33" t="s">
        <v>48</v>
      </c>
      <c r="C12" s="33"/>
      <c r="D12" s="34" t="s">
        <v>49</v>
      </c>
      <c r="E12" s="34"/>
      <c r="F12" s="34"/>
      <c r="G12" s="35" t="s">
        <v>50</v>
      </c>
      <c r="H12" s="36" t="n">
        <v>515</v>
      </c>
      <c r="I12" s="37"/>
      <c r="J12" s="38"/>
      <c r="K12" s="39" t="n">
        <f aca="false">IF(AND(H12= "",I12= ""), 0, ROUND(ROUND(J12, 2) * ROUND(IF(I12="",H12,I12),  2), 2))</f>
        <v>0</v>
      </c>
      <c r="L12" s="7"/>
      <c r="N12" s="40" t="n">
        <v>0.2</v>
      </c>
      <c r="R12" s="7" t="n">
        <v>1414</v>
      </c>
    </row>
    <row r="13" customFormat="false" ht="14.25" hidden="true" customHeight="false" outlineLevel="0" collapsed="false">
      <c r="A13" s="7" t="s">
        <v>51</v>
      </c>
    </row>
    <row r="14" customFormat="false" ht="14.25" hidden="true" customHeight="false" outlineLevel="0" collapsed="false">
      <c r="A14" s="7" t="s">
        <v>51</v>
      </c>
    </row>
    <row r="15" customFormat="false" ht="14.25" hidden="true" customHeight="false" outlineLevel="0" collapsed="false">
      <c r="A15" s="7" t="s">
        <v>51</v>
      </c>
    </row>
    <row r="16" customFormat="false" ht="14.25" hidden="true" customHeight="false" outlineLevel="0" collapsed="false">
      <c r="A16" s="7" t="s">
        <v>52</v>
      </c>
    </row>
    <row r="17" customFormat="false" ht="14.25" hidden="true" customHeight="false" outlineLevel="0" collapsed="false">
      <c r="A17" s="7" t="s">
        <v>51</v>
      </c>
    </row>
    <row r="18" customFormat="false" ht="14.25" hidden="true" customHeight="false" outlineLevel="0" collapsed="false">
      <c r="A18" s="7" t="s">
        <v>53</v>
      </c>
    </row>
    <row r="19" customFormat="false" ht="20.25" hidden="false" customHeight="true" outlineLevel="0" collapsed="false">
      <c r="A19" s="7" t="n">
        <v>9</v>
      </c>
      <c r="B19" s="33" t="s">
        <v>54</v>
      </c>
      <c r="C19" s="33"/>
      <c r="D19" s="34" t="s">
        <v>55</v>
      </c>
      <c r="E19" s="34"/>
      <c r="F19" s="34"/>
      <c r="G19" s="35" t="s">
        <v>50</v>
      </c>
      <c r="H19" s="36" t="n">
        <v>515</v>
      </c>
      <c r="I19" s="37"/>
      <c r="J19" s="38"/>
      <c r="K19" s="39" t="n">
        <f aca="false">IF(AND(H19= "",I19= ""), 0, ROUND(ROUND(J19, 2) * ROUND(IF(I19="",H19,I19),  2), 2))</f>
        <v>0</v>
      </c>
      <c r="L19" s="7"/>
      <c r="N19" s="40" t="n">
        <v>0.2</v>
      </c>
      <c r="R19" s="7" t="n">
        <v>1414</v>
      </c>
    </row>
    <row r="20" customFormat="false" ht="14.25" hidden="true" customHeight="false" outlineLevel="0" collapsed="false">
      <c r="A20" s="7" t="s">
        <v>51</v>
      </c>
    </row>
    <row r="21" customFormat="false" ht="14.25" hidden="true" customHeight="false" outlineLevel="0" collapsed="false">
      <c r="A21" s="7" t="s">
        <v>51</v>
      </c>
    </row>
    <row r="22" customFormat="false" ht="14.25" hidden="true" customHeight="false" outlineLevel="0" collapsed="false">
      <c r="A22" s="7" t="s">
        <v>51</v>
      </c>
    </row>
    <row r="23" customFormat="false" ht="14.25" hidden="true" customHeight="false" outlineLevel="0" collapsed="false">
      <c r="A23" s="7" t="s">
        <v>51</v>
      </c>
    </row>
    <row r="24" customFormat="false" ht="14.25" hidden="true" customHeight="false" outlineLevel="0" collapsed="false">
      <c r="A24" s="7" t="s">
        <v>51</v>
      </c>
    </row>
    <row r="25" customFormat="false" ht="14.25" hidden="true" customHeight="false" outlineLevel="0" collapsed="false">
      <c r="A25" s="7" t="s">
        <v>51</v>
      </c>
    </row>
    <row r="26" customFormat="false" ht="14.25" hidden="true" customHeight="false" outlineLevel="0" collapsed="false">
      <c r="A26" s="7" t="s">
        <v>51</v>
      </c>
    </row>
    <row r="27" customFormat="false" ht="14.25" hidden="true" customHeight="false" outlineLevel="0" collapsed="false">
      <c r="A27" s="7" t="s">
        <v>51</v>
      </c>
    </row>
    <row r="28" customFormat="false" ht="14.25" hidden="true" customHeight="false" outlineLevel="0" collapsed="false">
      <c r="A28" s="7" t="s">
        <v>51</v>
      </c>
    </row>
    <row r="29" customFormat="false" ht="14.25" hidden="true" customHeight="false" outlineLevel="0" collapsed="false">
      <c r="A29" s="7" t="s">
        <v>51</v>
      </c>
    </row>
    <row r="30" customFormat="false" ht="14.25" hidden="true" customHeight="false" outlineLevel="0" collapsed="false">
      <c r="A30" s="7" t="s">
        <v>51</v>
      </c>
    </row>
    <row r="31" customFormat="false" ht="14.25" hidden="true" customHeight="false" outlineLevel="0" collapsed="false">
      <c r="A31" s="7" t="s">
        <v>51</v>
      </c>
    </row>
    <row r="32" customFormat="false" ht="14.25" hidden="true" customHeight="false" outlineLevel="0" collapsed="false">
      <c r="A32" s="7" t="s">
        <v>51</v>
      </c>
    </row>
    <row r="33" customFormat="false" ht="14.25" hidden="true" customHeight="false" outlineLevel="0" collapsed="false">
      <c r="A33" s="7" t="s">
        <v>51</v>
      </c>
    </row>
    <row r="34" customFormat="false" ht="14.25" hidden="true" customHeight="false" outlineLevel="0" collapsed="false">
      <c r="A34" s="7" t="s">
        <v>51</v>
      </c>
    </row>
    <row r="35" customFormat="false" ht="14.25" hidden="true" customHeight="false" outlineLevel="0" collapsed="false">
      <c r="A35" s="7" t="s">
        <v>51</v>
      </c>
    </row>
    <row r="36" customFormat="false" ht="14.25" hidden="true" customHeight="false" outlineLevel="0" collapsed="false">
      <c r="A36" s="7" t="s">
        <v>51</v>
      </c>
    </row>
    <row r="37" customFormat="false" ht="14.25" hidden="true" customHeight="false" outlineLevel="0" collapsed="false">
      <c r="A37" s="7" t="s">
        <v>52</v>
      </c>
    </row>
    <row r="38" customFormat="false" ht="14.25" hidden="true" customHeight="false" outlineLevel="0" collapsed="false">
      <c r="A38" s="7" t="s">
        <v>51</v>
      </c>
    </row>
    <row r="39" customFormat="false" ht="14.25" hidden="true" customHeight="false" outlineLevel="0" collapsed="false">
      <c r="A39" s="7" t="s">
        <v>53</v>
      </c>
    </row>
    <row r="40" customFormat="false" ht="14.25" hidden="false" customHeight="true" outlineLevel="0" collapsed="false">
      <c r="A40" s="7" t="n">
        <v>9</v>
      </c>
      <c r="B40" s="33" t="s">
        <v>56</v>
      </c>
      <c r="C40" s="33"/>
      <c r="D40" s="34" t="s">
        <v>57</v>
      </c>
      <c r="E40" s="34"/>
      <c r="F40" s="34"/>
      <c r="G40" s="35" t="s">
        <v>58</v>
      </c>
      <c r="H40" s="41" t="n">
        <v>5</v>
      </c>
      <c r="I40" s="42"/>
      <c r="J40" s="38"/>
      <c r="K40" s="39" t="n">
        <f aca="false">IF(AND(H40= "",I40= ""), 0, ROUND(ROUND(J40, 2) * ROUND(IF(I40="",H40,I40),  0), 2))</f>
        <v>0</v>
      </c>
      <c r="L40" s="7"/>
      <c r="N40" s="40" t="n">
        <v>0.2</v>
      </c>
      <c r="R40" s="7" t="n">
        <v>1414</v>
      </c>
    </row>
    <row r="41" customFormat="false" ht="14.25" hidden="true" customHeight="false" outlineLevel="0" collapsed="false">
      <c r="A41" s="7" t="s">
        <v>51</v>
      </c>
    </row>
    <row r="42" customFormat="false" ht="14.25" hidden="true" customHeight="false" outlineLevel="0" collapsed="false">
      <c r="A42" s="7" t="s">
        <v>51</v>
      </c>
    </row>
    <row r="43" customFormat="false" ht="14.25" hidden="true" customHeight="false" outlineLevel="0" collapsed="false">
      <c r="A43" s="7" t="s">
        <v>51</v>
      </c>
    </row>
    <row r="44" customFormat="false" ht="14.25" hidden="true" customHeight="false" outlineLevel="0" collapsed="false">
      <c r="A44" s="7" t="s">
        <v>52</v>
      </c>
    </row>
    <row r="45" customFormat="false" ht="14.25" hidden="true" customHeight="false" outlineLevel="0" collapsed="false">
      <c r="A45" s="7" t="s">
        <v>51</v>
      </c>
    </row>
    <row r="46" customFormat="false" ht="14.25" hidden="true" customHeight="false" outlineLevel="0" collapsed="false">
      <c r="A46" s="7" t="s">
        <v>53</v>
      </c>
    </row>
    <row r="47" customFormat="false" ht="14.25" hidden="true" customHeight="false" outlineLevel="0" collapsed="false">
      <c r="A47" s="7" t="s">
        <v>59</v>
      </c>
    </row>
    <row r="48" customFormat="false" ht="24.75" hidden="false" customHeight="true" outlineLevel="0" collapsed="false">
      <c r="A48" s="7" t="n">
        <v>4</v>
      </c>
      <c r="B48" s="26" t="s">
        <v>60</v>
      </c>
      <c r="C48" s="26"/>
      <c r="D48" s="30" t="s">
        <v>61</v>
      </c>
      <c r="E48" s="30"/>
      <c r="F48" s="30"/>
      <c r="G48" s="31"/>
      <c r="H48" s="31"/>
      <c r="I48" s="31"/>
      <c r="J48" s="31"/>
      <c r="K48" s="32"/>
      <c r="L48" s="7"/>
    </row>
    <row r="49" customFormat="false" ht="14.25" hidden="false" customHeight="true" outlineLevel="0" collapsed="false">
      <c r="A49" s="7" t="n">
        <v>9</v>
      </c>
      <c r="B49" s="33" t="s">
        <v>62</v>
      </c>
      <c r="C49" s="33"/>
      <c r="D49" s="34" t="s">
        <v>63</v>
      </c>
      <c r="E49" s="34"/>
      <c r="F49" s="34"/>
      <c r="G49" s="35" t="s">
        <v>64</v>
      </c>
      <c r="H49" s="36" t="n">
        <v>2</v>
      </c>
      <c r="I49" s="37"/>
      <c r="J49" s="38"/>
      <c r="K49" s="39" t="n">
        <f aca="false">IF(AND(H49= "",I49= ""), 0, ROUND(ROUND(J49, 2) * ROUND(IF(I49="",H49,I49),  2), 2))</f>
        <v>0</v>
      </c>
      <c r="L49" s="7"/>
      <c r="N49" s="40" t="n">
        <v>0.2</v>
      </c>
      <c r="R49" s="7" t="n">
        <v>1414</v>
      </c>
    </row>
    <row r="50" customFormat="false" ht="14.25" hidden="true" customHeight="false" outlineLevel="0" collapsed="false">
      <c r="A50" s="7" t="s">
        <v>51</v>
      </c>
    </row>
    <row r="51" customFormat="false" ht="14.25" hidden="true" customHeight="false" outlineLevel="0" collapsed="false">
      <c r="A51" s="7" t="s">
        <v>51</v>
      </c>
    </row>
    <row r="52" customFormat="false" ht="14.25" hidden="true" customHeight="false" outlineLevel="0" collapsed="false">
      <c r="A52" s="7" t="s">
        <v>52</v>
      </c>
    </row>
    <row r="53" customFormat="false" ht="14.25" hidden="true" customHeight="false" outlineLevel="0" collapsed="false">
      <c r="A53" s="7" t="s">
        <v>51</v>
      </c>
    </row>
    <row r="54" customFormat="false" ht="14.25" hidden="true" customHeight="false" outlineLevel="0" collapsed="false">
      <c r="A54" s="7" t="s">
        <v>53</v>
      </c>
    </row>
    <row r="55" customFormat="false" ht="14.25" hidden="true" customHeight="false" outlineLevel="0" collapsed="false">
      <c r="A55" s="7" t="s">
        <v>59</v>
      </c>
    </row>
    <row r="56" customFormat="false" ht="14.25" hidden="false" customHeight="false" outlineLevel="0" collapsed="false">
      <c r="A56" s="7" t="s">
        <v>44</v>
      </c>
      <c r="B56" s="43"/>
      <c r="C56" s="43"/>
      <c r="D56" s="44"/>
      <c r="E56" s="44"/>
      <c r="F56" s="44"/>
      <c r="K56" s="43"/>
    </row>
    <row r="57" customFormat="false" ht="14.25" hidden="false" customHeight="true" outlineLevel="0" collapsed="false">
      <c r="B57" s="43"/>
      <c r="C57" s="43"/>
      <c r="D57" s="45" t="s">
        <v>45</v>
      </c>
      <c r="E57" s="45"/>
      <c r="F57" s="45"/>
      <c r="G57" s="46"/>
      <c r="H57" s="46"/>
      <c r="I57" s="46"/>
      <c r="J57" s="46"/>
      <c r="K57" s="46"/>
    </row>
    <row r="58" customFormat="false" ht="14.25" hidden="false" customHeight="false" outlineLevel="0" collapsed="false">
      <c r="B58" s="43"/>
      <c r="C58" s="43"/>
      <c r="D58" s="47"/>
      <c r="E58" s="47"/>
      <c r="F58" s="47"/>
      <c r="G58" s="9"/>
      <c r="H58" s="9"/>
      <c r="I58" s="9"/>
      <c r="J58" s="9"/>
      <c r="K58" s="9"/>
    </row>
    <row r="59" customFormat="false" ht="14.25" hidden="false" customHeight="true" outlineLevel="0" collapsed="false">
      <c r="B59" s="43"/>
      <c r="C59" s="43"/>
      <c r="D59" s="48" t="s">
        <v>65</v>
      </c>
      <c r="E59" s="48"/>
      <c r="F59" s="48"/>
      <c r="G59" s="49" t="n">
        <f aca="false">SUMIF(L11:L56, IF(L10="","",L10), K11:K56)</f>
        <v>0</v>
      </c>
      <c r="H59" s="49"/>
      <c r="I59" s="49"/>
      <c r="J59" s="49"/>
      <c r="K59" s="49"/>
    </row>
    <row r="60" customFormat="false" ht="14.25" hidden="false" customHeight="true" outlineLevel="0" collapsed="false">
      <c r="B60" s="43"/>
      <c r="C60" s="43"/>
      <c r="D60" s="48" t="s">
        <v>66</v>
      </c>
      <c r="E60" s="48"/>
      <c r="F60" s="48"/>
      <c r="G60" s="49" t="n">
        <f aca="false">ROUND(SUMIF(L11:L56, IF(L10="","",L10), K11:K56) * 0.2, 2)</f>
        <v>0</v>
      </c>
      <c r="H60" s="49"/>
      <c r="I60" s="49"/>
      <c r="J60" s="49"/>
      <c r="K60" s="49"/>
    </row>
    <row r="61" customFormat="false" ht="14.25" hidden="false" customHeight="true" outlineLevel="0" collapsed="false">
      <c r="B61" s="43"/>
      <c r="C61" s="43"/>
      <c r="D61" s="50" t="s">
        <v>67</v>
      </c>
      <c r="E61" s="50"/>
      <c r="F61" s="50"/>
      <c r="G61" s="51" t="n">
        <f aca="false">SUM(G59:G60)</f>
        <v>0</v>
      </c>
      <c r="H61" s="51"/>
      <c r="I61" s="51"/>
      <c r="J61" s="51"/>
      <c r="K61" s="51"/>
    </row>
    <row r="62" customFormat="false" ht="30.75" hidden="false" customHeight="true" outlineLevel="0" collapsed="false">
      <c r="A62" s="7" t="n">
        <v>3</v>
      </c>
      <c r="B62" s="26" t="n">
        <v>4</v>
      </c>
      <c r="C62" s="26"/>
      <c r="D62" s="27" t="s">
        <v>68</v>
      </c>
      <c r="E62" s="27"/>
      <c r="F62" s="27"/>
      <c r="G62" s="28"/>
      <c r="H62" s="28"/>
      <c r="I62" s="28"/>
      <c r="J62" s="28"/>
      <c r="K62" s="29"/>
      <c r="L62" s="7"/>
    </row>
    <row r="63" customFormat="false" ht="27.75" hidden="false" customHeight="true" outlineLevel="0" collapsed="false">
      <c r="A63" s="7" t="n">
        <v>4</v>
      </c>
      <c r="B63" s="26" t="s">
        <v>69</v>
      </c>
      <c r="C63" s="26"/>
      <c r="D63" s="30" t="s">
        <v>70</v>
      </c>
      <c r="E63" s="30"/>
      <c r="F63" s="30"/>
      <c r="G63" s="31"/>
      <c r="H63" s="31"/>
      <c r="I63" s="31"/>
      <c r="J63" s="31"/>
      <c r="K63" s="32"/>
      <c r="L63" s="7"/>
    </row>
    <row r="64" customFormat="false" ht="14.25" hidden="false" customHeight="true" outlineLevel="0" collapsed="false">
      <c r="A64" s="7" t="n">
        <v>9</v>
      </c>
      <c r="B64" s="33" t="s">
        <v>71</v>
      </c>
      <c r="C64" s="33"/>
      <c r="D64" s="34" t="s">
        <v>72</v>
      </c>
      <c r="E64" s="34"/>
      <c r="F64" s="34"/>
      <c r="G64" s="35" t="s">
        <v>50</v>
      </c>
      <c r="H64" s="36" t="n">
        <v>12</v>
      </c>
      <c r="I64" s="37"/>
      <c r="J64" s="38"/>
      <c r="K64" s="39" t="n">
        <f aca="false">IF(AND(H64= "",I64= ""), 0, ROUND(ROUND(J64, 2) * ROUND(IF(I64="",H64,I64),  2), 2))</f>
        <v>0</v>
      </c>
      <c r="L64" s="7"/>
      <c r="N64" s="40" t="n">
        <v>0.2</v>
      </c>
      <c r="R64" s="7" t="n">
        <v>1414</v>
      </c>
    </row>
    <row r="65" customFormat="false" ht="14.25" hidden="true" customHeight="false" outlineLevel="0" collapsed="false">
      <c r="A65" s="7" t="s">
        <v>51</v>
      </c>
    </row>
    <row r="66" customFormat="false" ht="14.25" hidden="true" customHeight="false" outlineLevel="0" collapsed="false">
      <c r="A66" s="7" t="s">
        <v>51</v>
      </c>
    </row>
    <row r="67" customFormat="false" ht="14.25" hidden="true" customHeight="false" outlineLevel="0" collapsed="false">
      <c r="A67" s="7" t="s">
        <v>51</v>
      </c>
    </row>
    <row r="68" customFormat="false" ht="14.25" hidden="true" customHeight="false" outlineLevel="0" collapsed="false">
      <c r="A68" s="7" t="s">
        <v>51</v>
      </c>
    </row>
    <row r="69" customFormat="false" ht="14.25" hidden="true" customHeight="false" outlineLevel="0" collapsed="false">
      <c r="A69" s="7" t="s">
        <v>51</v>
      </c>
    </row>
    <row r="70" customFormat="false" ht="14.25" hidden="true" customHeight="false" outlineLevel="0" collapsed="false">
      <c r="A70" s="7" t="s">
        <v>51</v>
      </c>
    </row>
    <row r="71" customFormat="false" ht="14.25" hidden="true" customHeight="false" outlineLevel="0" collapsed="false">
      <c r="A71" s="7" t="s">
        <v>51</v>
      </c>
    </row>
    <row r="72" customFormat="false" ht="14.25" hidden="true" customHeight="false" outlineLevel="0" collapsed="false">
      <c r="A72" s="7" t="s">
        <v>51</v>
      </c>
    </row>
    <row r="73" customFormat="false" ht="14.25" hidden="true" customHeight="false" outlineLevel="0" collapsed="false">
      <c r="A73" s="7" t="s">
        <v>51</v>
      </c>
    </row>
    <row r="74" customFormat="false" ht="14.25" hidden="true" customHeight="false" outlineLevel="0" collapsed="false">
      <c r="A74" s="7" t="s">
        <v>51</v>
      </c>
    </row>
    <row r="75" customFormat="false" ht="14.25" hidden="true" customHeight="false" outlineLevel="0" collapsed="false">
      <c r="A75" s="7" t="s">
        <v>51</v>
      </c>
    </row>
    <row r="76" customFormat="false" ht="14.25" hidden="true" customHeight="false" outlineLevel="0" collapsed="false">
      <c r="A76" s="7" t="s">
        <v>51</v>
      </c>
    </row>
    <row r="77" customFormat="false" ht="14.25" hidden="true" customHeight="false" outlineLevel="0" collapsed="false">
      <c r="A77" s="7" t="s">
        <v>51</v>
      </c>
    </row>
    <row r="78" customFormat="false" ht="14.25" hidden="true" customHeight="false" outlineLevel="0" collapsed="false">
      <c r="A78" s="7" t="s">
        <v>51</v>
      </c>
    </row>
    <row r="79" customFormat="false" ht="14.25" hidden="true" customHeight="false" outlineLevel="0" collapsed="false">
      <c r="A79" s="7" t="s">
        <v>51</v>
      </c>
    </row>
    <row r="80" customFormat="false" ht="14.25" hidden="true" customHeight="false" outlineLevel="0" collapsed="false">
      <c r="A80" s="7" t="s">
        <v>51</v>
      </c>
    </row>
    <row r="81" customFormat="false" ht="14.25" hidden="true" customHeight="false" outlineLevel="0" collapsed="false">
      <c r="A81" s="7" t="s">
        <v>51</v>
      </c>
    </row>
    <row r="82" customFormat="false" ht="14.25" hidden="true" customHeight="false" outlineLevel="0" collapsed="false">
      <c r="A82" s="7" t="s">
        <v>51</v>
      </c>
    </row>
    <row r="83" customFormat="false" ht="14.25" hidden="true" customHeight="false" outlineLevel="0" collapsed="false">
      <c r="A83" s="7" t="s">
        <v>51</v>
      </c>
    </row>
    <row r="84" customFormat="false" ht="14.25" hidden="true" customHeight="false" outlineLevel="0" collapsed="false">
      <c r="A84" s="7" t="s">
        <v>51</v>
      </c>
    </row>
    <row r="85" customFormat="false" ht="14.25" hidden="true" customHeight="false" outlineLevel="0" collapsed="false">
      <c r="A85" s="7" t="s">
        <v>51</v>
      </c>
    </row>
    <row r="86" customFormat="false" ht="14.25" hidden="true" customHeight="false" outlineLevel="0" collapsed="false">
      <c r="A86" s="7" t="s">
        <v>51</v>
      </c>
    </row>
    <row r="87" customFormat="false" ht="14.25" hidden="true" customHeight="false" outlineLevel="0" collapsed="false">
      <c r="A87" s="7" t="s">
        <v>51</v>
      </c>
    </row>
    <row r="88" customFormat="false" ht="14.25" hidden="true" customHeight="false" outlineLevel="0" collapsed="false">
      <c r="A88" s="7" t="s">
        <v>52</v>
      </c>
    </row>
    <row r="89" customFormat="false" ht="14.25" hidden="true" customHeight="false" outlineLevel="0" collapsed="false">
      <c r="A89" s="7" t="s">
        <v>51</v>
      </c>
    </row>
    <row r="90" customFormat="false" ht="14.25" hidden="true" customHeight="false" outlineLevel="0" collapsed="false">
      <c r="A90" s="7" t="s">
        <v>53</v>
      </c>
    </row>
    <row r="91" customFormat="false" ht="14.25" hidden="false" customHeight="true" outlineLevel="0" collapsed="false">
      <c r="A91" s="7" t="n">
        <v>9</v>
      </c>
      <c r="B91" s="33" t="s">
        <v>73</v>
      </c>
      <c r="C91" s="33"/>
      <c r="D91" s="52" t="s">
        <v>74</v>
      </c>
      <c r="E91" s="52"/>
      <c r="F91" s="52"/>
      <c r="G91" s="35" t="s">
        <v>50</v>
      </c>
      <c r="H91" s="36" t="n">
        <v>60</v>
      </c>
      <c r="I91" s="37"/>
      <c r="J91" s="38"/>
      <c r="K91" s="39" t="n">
        <f aca="false">IF(AND(H91= "",I91= ""), 0, ROUND(ROUND(J91, 2) * ROUND(IF(I91="",H91,I91),  2), 2))</f>
        <v>0</v>
      </c>
      <c r="L91" s="7"/>
      <c r="N91" s="40" t="n">
        <v>0.2</v>
      </c>
      <c r="R91" s="7" t="n">
        <v>1414</v>
      </c>
    </row>
    <row r="92" customFormat="false" ht="14.25" hidden="true" customHeight="false" outlineLevel="0" collapsed="false">
      <c r="A92" s="7" t="s">
        <v>51</v>
      </c>
    </row>
    <row r="93" customFormat="false" ht="14.25" hidden="true" customHeight="false" outlineLevel="0" collapsed="false">
      <c r="A93" s="7" t="s">
        <v>51</v>
      </c>
    </row>
    <row r="94" customFormat="false" ht="14.25" hidden="true" customHeight="false" outlineLevel="0" collapsed="false">
      <c r="A94" s="7" t="s">
        <v>51</v>
      </c>
    </row>
    <row r="95" customFormat="false" ht="14.25" hidden="true" customHeight="false" outlineLevel="0" collapsed="false">
      <c r="A95" s="7" t="s">
        <v>51</v>
      </c>
    </row>
    <row r="96" customFormat="false" ht="14.25" hidden="true" customHeight="false" outlineLevel="0" collapsed="false">
      <c r="A96" s="7" t="s">
        <v>51</v>
      </c>
    </row>
    <row r="97" customFormat="false" ht="14.25" hidden="true" customHeight="false" outlineLevel="0" collapsed="false">
      <c r="A97" s="7" t="s">
        <v>51</v>
      </c>
    </row>
    <row r="98" customFormat="false" ht="14.25" hidden="true" customHeight="false" outlineLevel="0" collapsed="false">
      <c r="A98" s="7" t="s">
        <v>51</v>
      </c>
    </row>
    <row r="99" customFormat="false" ht="14.25" hidden="true" customHeight="false" outlineLevel="0" collapsed="false">
      <c r="A99" s="7" t="s">
        <v>51</v>
      </c>
    </row>
    <row r="100" customFormat="false" ht="14.25" hidden="true" customHeight="false" outlineLevel="0" collapsed="false">
      <c r="A100" s="7" t="s">
        <v>51</v>
      </c>
    </row>
    <row r="101" customFormat="false" ht="14.25" hidden="true" customHeight="false" outlineLevel="0" collapsed="false">
      <c r="A101" s="7" t="s">
        <v>51</v>
      </c>
    </row>
    <row r="102" customFormat="false" ht="14.25" hidden="true" customHeight="false" outlineLevel="0" collapsed="false">
      <c r="A102" s="7" t="s">
        <v>51</v>
      </c>
    </row>
    <row r="103" customFormat="false" ht="14.25" hidden="true" customHeight="false" outlineLevel="0" collapsed="false">
      <c r="A103" s="7" t="s">
        <v>51</v>
      </c>
    </row>
    <row r="104" customFormat="false" ht="14.25" hidden="true" customHeight="false" outlineLevel="0" collapsed="false">
      <c r="A104" s="7" t="s">
        <v>51</v>
      </c>
    </row>
    <row r="105" customFormat="false" ht="14.25" hidden="true" customHeight="false" outlineLevel="0" collapsed="false">
      <c r="A105" s="7" t="s">
        <v>51</v>
      </c>
    </row>
    <row r="106" customFormat="false" ht="14.25" hidden="true" customHeight="false" outlineLevel="0" collapsed="false">
      <c r="A106" s="7" t="s">
        <v>51</v>
      </c>
    </row>
    <row r="107" customFormat="false" ht="14.25" hidden="true" customHeight="false" outlineLevel="0" collapsed="false">
      <c r="A107" s="7" t="s">
        <v>51</v>
      </c>
    </row>
    <row r="108" customFormat="false" ht="14.25" hidden="true" customHeight="false" outlineLevel="0" collapsed="false">
      <c r="A108" s="7" t="s">
        <v>51</v>
      </c>
    </row>
    <row r="109" customFormat="false" ht="14.25" hidden="true" customHeight="false" outlineLevel="0" collapsed="false">
      <c r="A109" s="7" t="s">
        <v>51</v>
      </c>
    </row>
    <row r="110" customFormat="false" ht="14.25" hidden="true" customHeight="false" outlineLevel="0" collapsed="false">
      <c r="A110" s="7" t="s">
        <v>51</v>
      </c>
    </row>
    <row r="111" customFormat="false" ht="14.25" hidden="true" customHeight="false" outlineLevel="0" collapsed="false">
      <c r="A111" s="7" t="s">
        <v>51</v>
      </c>
    </row>
    <row r="112" customFormat="false" ht="14.25" hidden="true" customHeight="false" outlineLevel="0" collapsed="false">
      <c r="A112" s="7" t="s">
        <v>51</v>
      </c>
    </row>
    <row r="113" customFormat="false" ht="14.25" hidden="true" customHeight="false" outlineLevel="0" collapsed="false">
      <c r="A113" s="7" t="s">
        <v>52</v>
      </c>
    </row>
    <row r="114" customFormat="false" ht="14.25" hidden="true" customHeight="false" outlineLevel="0" collapsed="false">
      <c r="A114" s="7" t="s">
        <v>51</v>
      </c>
    </row>
    <row r="115" customFormat="false" ht="14.25" hidden="true" customHeight="false" outlineLevel="0" collapsed="false">
      <c r="A115" s="7" t="s">
        <v>53</v>
      </c>
    </row>
    <row r="116" customFormat="false" ht="14.25" hidden="true" customHeight="false" outlineLevel="0" collapsed="false">
      <c r="A116" s="7" t="s">
        <v>59</v>
      </c>
    </row>
    <row r="117" customFormat="false" ht="25.5" hidden="false" customHeight="true" outlineLevel="0" collapsed="false">
      <c r="A117" s="7" t="n">
        <v>4</v>
      </c>
      <c r="B117" s="26" t="s">
        <v>75</v>
      </c>
      <c r="C117" s="26"/>
      <c r="D117" s="30" t="s">
        <v>76</v>
      </c>
      <c r="E117" s="30"/>
      <c r="F117" s="30"/>
      <c r="G117" s="31"/>
      <c r="H117" s="31"/>
      <c r="I117" s="31"/>
      <c r="J117" s="31"/>
      <c r="K117" s="32"/>
      <c r="L117" s="7"/>
    </row>
    <row r="118" customFormat="false" ht="20.25" hidden="false" customHeight="true" outlineLevel="0" collapsed="false">
      <c r="A118" s="7" t="n">
        <v>9</v>
      </c>
      <c r="B118" s="33" t="s">
        <v>77</v>
      </c>
      <c r="C118" s="33"/>
      <c r="D118" s="34" t="s">
        <v>78</v>
      </c>
      <c r="E118" s="34"/>
      <c r="F118" s="34"/>
      <c r="G118" s="35" t="s">
        <v>50</v>
      </c>
      <c r="H118" s="36" t="n">
        <v>115</v>
      </c>
      <c r="I118" s="37"/>
      <c r="J118" s="38"/>
      <c r="K118" s="39" t="n">
        <f aca="false">IF(AND(H118= "",I118= ""), 0, ROUND(ROUND(J118, 2) * ROUND(IF(I118="",H118,I118),  2), 2))</f>
        <v>0</v>
      </c>
      <c r="L118" s="7"/>
      <c r="N118" s="40" t="n">
        <v>0.2</v>
      </c>
      <c r="R118" s="7" t="n">
        <v>1414</v>
      </c>
    </row>
    <row r="119" customFormat="false" ht="14.25" hidden="true" customHeight="false" outlineLevel="0" collapsed="false">
      <c r="A119" s="7" t="s">
        <v>51</v>
      </c>
    </row>
    <row r="120" customFormat="false" ht="14.25" hidden="true" customHeight="false" outlineLevel="0" collapsed="false">
      <c r="A120" s="7" t="s">
        <v>51</v>
      </c>
    </row>
    <row r="121" customFormat="false" ht="14.25" hidden="true" customHeight="false" outlineLevel="0" collapsed="false">
      <c r="A121" s="7" t="s">
        <v>51</v>
      </c>
    </row>
    <row r="122" customFormat="false" ht="14.25" hidden="true" customHeight="false" outlineLevel="0" collapsed="false">
      <c r="A122" s="7" t="s">
        <v>51</v>
      </c>
    </row>
    <row r="123" customFormat="false" ht="14.25" hidden="true" customHeight="false" outlineLevel="0" collapsed="false">
      <c r="A123" s="7" t="s">
        <v>51</v>
      </c>
    </row>
    <row r="124" customFormat="false" ht="14.25" hidden="true" customHeight="false" outlineLevel="0" collapsed="false">
      <c r="A124" s="7" t="s">
        <v>51</v>
      </c>
    </row>
    <row r="125" customFormat="false" ht="14.25" hidden="true" customHeight="false" outlineLevel="0" collapsed="false">
      <c r="A125" s="7" t="s">
        <v>51</v>
      </c>
    </row>
    <row r="126" customFormat="false" ht="14.25" hidden="true" customHeight="false" outlineLevel="0" collapsed="false">
      <c r="A126" s="7" t="s">
        <v>51</v>
      </c>
    </row>
    <row r="127" customFormat="false" ht="14.25" hidden="true" customHeight="false" outlineLevel="0" collapsed="false">
      <c r="A127" s="7" t="s">
        <v>51</v>
      </c>
    </row>
    <row r="128" customFormat="false" ht="14.25" hidden="true" customHeight="false" outlineLevel="0" collapsed="false">
      <c r="A128" s="7" t="s">
        <v>51</v>
      </c>
    </row>
    <row r="129" customFormat="false" ht="14.25" hidden="true" customHeight="false" outlineLevel="0" collapsed="false">
      <c r="A129" s="7" t="s">
        <v>51</v>
      </c>
    </row>
    <row r="130" customFormat="false" ht="14.25" hidden="true" customHeight="false" outlineLevel="0" collapsed="false">
      <c r="A130" s="7" t="s">
        <v>51</v>
      </c>
    </row>
    <row r="131" customFormat="false" ht="14.25" hidden="true" customHeight="false" outlineLevel="0" collapsed="false">
      <c r="A131" s="7" t="s">
        <v>51</v>
      </c>
    </row>
    <row r="132" customFormat="false" ht="14.25" hidden="true" customHeight="false" outlineLevel="0" collapsed="false">
      <c r="A132" s="7" t="s">
        <v>51</v>
      </c>
    </row>
    <row r="133" customFormat="false" ht="14.25" hidden="true" customHeight="false" outlineLevel="0" collapsed="false">
      <c r="A133" s="7" t="s">
        <v>51</v>
      </c>
    </row>
    <row r="134" customFormat="false" ht="14.25" hidden="true" customHeight="false" outlineLevel="0" collapsed="false">
      <c r="A134" s="7" t="s">
        <v>51</v>
      </c>
    </row>
    <row r="135" customFormat="false" ht="14.25" hidden="true" customHeight="false" outlineLevel="0" collapsed="false">
      <c r="A135" s="7" t="s">
        <v>51</v>
      </c>
    </row>
    <row r="136" customFormat="false" ht="14.25" hidden="true" customHeight="false" outlineLevel="0" collapsed="false">
      <c r="A136" s="7" t="s">
        <v>51</v>
      </c>
    </row>
    <row r="137" customFormat="false" ht="14.25" hidden="true" customHeight="false" outlineLevel="0" collapsed="false">
      <c r="A137" s="7" t="s">
        <v>51</v>
      </c>
    </row>
    <row r="138" customFormat="false" ht="14.25" hidden="true" customHeight="false" outlineLevel="0" collapsed="false">
      <c r="A138" s="7" t="s">
        <v>51</v>
      </c>
    </row>
    <row r="139" customFormat="false" ht="14.25" hidden="true" customHeight="false" outlineLevel="0" collapsed="false">
      <c r="A139" s="7" t="s">
        <v>51</v>
      </c>
    </row>
    <row r="140" customFormat="false" ht="14.25" hidden="true" customHeight="false" outlineLevel="0" collapsed="false">
      <c r="A140" s="7" t="s">
        <v>51</v>
      </c>
    </row>
    <row r="141" customFormat="false" ht="14.25" hidden="true" customHeight="false" outlineLevel="0" collapsed="false">
      <c r="A141" s="7" t="s">
        <v>51</v>
      </c>
    </row>
    <row r="142" customFormat="false" ht="14.25" hidden="true" customHeight="false" outlineLevel="0" collapsed="false">
      <c r="A142" s="7" t="s">
        <v>52</v>
      </c>
    </row>
    <row r="143" customFormat="false" ht="14.25" hidden="true" customHeight="false" outlineLevel="0" collapsed="false">
      <c r="A143" s="7" t="s">
        <v>51</v>
      </c>
    </row>
    <row r="144" customFormat="false" ht="14.25" hidden="true" customHeight="false" outlineLevel="0" collapsed="false">
      <c r="A144" s="7" t="s">
        <v>53</v>
      </c>
    </row>
    <row r="145" customFormat="false" ht="14.25" hidden="false" customHeight="true" outlineLevel="0" collapsed="false">
      <c r="A145" s="7" t="n">
        <v>9</v>
      </c>
      <c r="B145" s="33" t="s">
        <v>79</v>
      </c>
      <c r="C145" s="33"/>
      <c r="D145" s="34" t="s">
        <v>80</v>
      </c>
      <c r="E145" s="34"/>
      <c r="F145" s="34"/>
      <c r="G145" s="35" t="s">
        <v>64</v>
      </c>
      <c r="H145" s="36" t="n">
        <v>74</v>
      </c>
      <c r="I145" s="37"/>
      <c r="J145" s="38"/>
      <c r="K145" s="39" t="n">
        <f aca="false">IF(AND(H145= "",I145= ""), 0, ROUND(ROUND(J145, 2) * ROUND(IF(I145="",H145,I145),  2), 2))</f>
        <v>0</v>
      </c>
      <c r="L145" s="7"/>
      <c r="N145" s="40" t="n">
        <v>0.2</v>
      </c>
      <c r="R145" s="7" t="n">
        <v>1414</v>
      </c>
    </row>
    <row r="146" customFormat="false" ht="14.25" hidden="true" customHeight="false" outlineLevel="0" collapsed="false">
      <c r="A146" s="7" t="s">
        <v>51</v>
      </c>
    </row>
    <row r="147" customFormat="false" ht="14.25" hidden="true" customHeight="false" outlineLevel="0" collapsed="false">
      <c r="A147" s="7" t="s">
        <v>51</v>
      </c>
    </row>
    <row r="148" customFormat="false" ht="14.25" hidden="true" customHeight="false" outlineLevel="0" collapsed="false">
      <c r="A148" s="7" t="s">
        <v>51</v>
      </c>
    </row>
    <row r="149" customFormat="false" ht="14.25" hidden="true" customHeight="false" outlineLevel="0" collapsed="false">
      <c r="A149" s="7" t="s">
        <v>51</v>
      </c>
    </row>
    <row r="150" customFormat="false" ht="14.25" hidden="true" customHeight="false" outlineLevel="0" collapsed="false">
      <c r="A150" s="7" t="s">
        <v>51</v>
      </c>
    </row>
    <row r="151" customFormat="false" ht="14.25" hidden="true" customHeight="false" outlineLevel="0" collapsed="false">
      <c r="A151" s="7" t="s">
        <v>51</v>
      </c>
    </row>
    <row r="152" customFormat="false" ht="14.25" hidden="true" customHeight="false" outlineLevel="0" collapsed="false">
      <c r="A152" s="7" t="s">
        <v>51</v>
      </c>
    </row>
    <row r="153" customFormat="false" ht="14.25" hidden="true" customHeight="false" outlineLevel="0" collapsed="false">
      <c r="A153" s="7" t="s">
        <v>51</v>
      </c>
    </row>
    <row r="154" customFormat="false" ht="14.25" hidden="true" customHeight="false" outlineLevel="0" collapsed="false">
      <c r="A154" s="7" t="s">
        <v>51</v>
      </c>
    </row>
    <row r="155" customFormat="false" ht="14.25" hidden="true" customHeight="false" outlineLevel="0" collapsed="false">
      <c r="A155" s="7" t="s">
        <v>51</v>
      </c>
    </row>
    <row r="156" customFormat="false" ht="14.25" hidden="true" customHeight="false" outlineLevel="0" collapsed="false">
      <c r="A156" s="7" t="s">
        <v>51</v>
      </c>
    </row>
    <row r="157" customFormat="false" ht="14.25" hidden="true" customHeight="false" outlineLevel="0" collapsed="false">
      <c r="A157" s="7" t="s">
        <v>51</v>
      </c>
    </row>
    <row r="158" customFormat="false" ht="14.25" hidden="true" customHeight="false" outlineLevel="0" collapsed="false">
      <c r="A158" s="7" t="s">
        <v>52</v>
      </c>
    </row>
    <row r="159" customFormat="false" ht="14.25" hidden="true" customHeight="false" outlineLevel="0" collapsed="false">
      <c r="A159" s="7" t="s">
        <v>52</v>
      </c>
    </row>
    <row r="160" customFormat="false" ht="14.25" hidden="true" customHeight="false" outlineLevel="0" collapsed="false">
      <c r="A160" s="7" t="s">
        <v>53</v>
      </c>
    </row>
    <row r="161" customFormat="false" ht="25.5" hidden="false" customHeight="true" outlineLevel="0" collapsed="false">
      <c r="A161" s="7" t="n">
        <v>9</v>
      </c>
      <c r="B161" s="33" t="s">
        <v>81</v>
      </c>
      <c r="C161" s="33"/>
      <c r="D161" s="52" t="s">
        <v>82</v>
      </c>
      <c r="E161" s="52"/>
      <c r="F161" s="52"/>
      <c r="G161" s="35" t="s">
        <v>50</v>
      </c>
      <c r="H161" s="36" t="n">
        <v>400</v>
      </c>
      <c r="I161" s="37"/>
      <c r="J161" s="38"/>
      <c r="K161" s="39" t="n">
        <f aca="false">IF(AND(H161= "",I161= ""), 0, ROUND(ROUND(J161, 2) * ROUND(IF(I161="",H161,I161),  2), 2))</f>
        <v>0</v>
      </c>
      <c r="L161" s="7"/>
      <c r="N161" s="40" t="n">
        <v>0.2</v>
      </c>
      <c r="R161" s="7" t="n">
        <v>1414</v>
      </c>
    </row>
    <row r="162" customFormat="false" ht="14.25" hidden="true" customHeight="false" outlineLevel="0" collapsed="false">
      <c r="A162" s="7" t="s">
        <v>51</v>
      </c>
    </row>
    <row r="163" customFormat="false" ht="14.25" hidden="true" customHeight="false" outlineLevel="0" collapsed="false">
      <c r="A163" s="7" t="s">
        <v>51</v>
      </c>
    </row>
    <row r="164" customFormat="false" ht="14.25" hidden="true" customHeight="false" outlineLevel="0" collapsed="false">
      <c r="A164" s="7" t="s">
        <v>51</v>
      </c>
    </row>
    <row r="165" customFormat="false" ht="14.25" hidden="true" customHeight="false" outlineLevel="0" collapsed="false">
      <c r="A165" s="7" t="s">
        <v>51</v>
      </c>
    </row>
    <row r="166" customFormat="false" ht="14.25" hidden="true" customHeight="false" outlineLevel="0" collapsed="false">
      <c r="A166" s="7" t="s">
        <v>51</v>
      </c>
    </row>
    <row r="167" customFormat="false" ht="14.25" hidden="true" customHeight="false" outlineLevel="0" collapsed="false">
      <c r="A167" s="7" t="s">
        <v>51</v>
      </c>
    </row>
    <row r="168" customFormat="false" ht="14.25" hidden="true" customHeight="false" outlineLevel="0" collapsed="false">
      <c r="A168" s="7" t="s">
        <v>51</v>
      </c>
    </row>
    <row r="169" customFormat="false" ht="14.25" hidden="true" customHeight="false" outlineLevel="0" collapsed="false">
      <c r="A169" s="7" t="s">
        <v>51</v>
      </c>
    </row>
    <row r="170" customFormat="false" ht="14.25" hidden="true" customHeight="false" outlineLevel="0" collapsed="false">
      <c r="A170" s="7" t="s">
        <v>51</v>
      </c>
    </row>
    <row r="171" customFormat="false" ht="14.25" hidden="true" customHeight="false" outlineLevel="0" collapsed="false">
      <c r="A171" s="7" t="s">
        <v>51</v>
      </c>
    </row>
    <row r="172" customFormat="false" ht="14.25" hidden="true" customHeight="false" outlineLevel="0" collapsed="false">
      <c r="A172" s="7" t="s">
        <v>51</v>
      </c>
    </row>
    <row r="173" customFormat="false" ht="14.25" hidden="true" customHeight="false" outlineLevel="0" collapsed="false">
      <c r="A173" s="7" t="s">
        <v>51</v>
      </c>
    </row>
    <row r="174" customFormat="false" ht="14.25" hidden="true" customHeight="false" outlineLevel="0" collapsed="false">
      <c r="A174" s="7" t="s">
        <v>51</v>
      </c>
    </row>
    <row r="175" customFormat="false" ht="14.25" hidden="true" customHeight="false" outlineLevel="0" collapsed="false">
      <c r="A175" s="7" t="s">
        <v>51</v>
      </c>
    </row>
    <row r="176" customFormat="false" ht="14.25" hidden="true" customHeight="false" outlineLevel="0" collapsed="false">
      <c r="A176" s="7" t="s">
        <v>51</v>
      </c>
    </row>
    <row r="177" customFormat="false" ht="14.25" hidden="true" customHeight="false" outlineLevel="0" collapsed="false">
      <c r="A177" s="7" t="s">
        <v>51</v>
      </c>
    </row>
    <row r="178" customFormat="false" ht="14.25" hidden="true" customHeight="false" outlineLevel="0" collapsed="false">
      <c r="A178" s="7" t="s">
        <v>51</v>
      </c>
    </row>
    <row r="179" customFormat="false" ht="14.25" hidden="true" customHeight="false" outlineLevel="0" collapsed="false">
      <c r="A179" s="7" t="s">
        <v>51</v>
      </c>
    </row>
    <row r="180" customFormat="false" ht="14.25" hidden="true" customHeight="false" outlineLevel="0" collapsed="false">
      <c r="A180" s="7" t="s">
        <v>51</v>
      </c>
    </row>
    <row r="181" customFormat="false" ht="14.25" hidden="true" customHeight="false" outlineLevel="0" collapsed="false">
      <c r="A181" s="7" t="s">
        <v>51</v>
      </c>
    </row>
    <row r="182" customFormat="false" ht="14.25" hidden="true" customHeight="false" outlineLevel="0" collapsed="false">
      <c r="A182" s="7" t="s">
        <v>51</v>
      </c>
    </row>
    <row r="183" customFormat="false" ht="14.25" hidden="true" customHeight="false" outlineLevel="0" collapsed="false">
      <c r="A183" s="7" t="s">
        <v>51</v>
      </c>
    </row>
    <row r="184" customFormat="false" ht="14.25" hidden="true" customHeight="false" outlineLevel="0" collapsed="false">
      <c r="A184" s="7" t="s">
        <v>51</v>
      </c>
    </row>
    <row r="185" customFormat="false" ht="14.25" hidden="true" customHeight="false" outlineLevel="0" collapsed="false">
      <c r="A185" s="7" t="s">
        <v>51</v>
      </c>
    </row>
    <row r="186" customFormat="false" ht="14.25" hidden="true" customHeight="false" outlineLevel="0" collapsed="false">
      <c r="A186" s="7" t="s">
        <v>52</v>
      </c>
    </row>
    <row r="187" customFormat="false" ht="14.25" hidden="true" customHeight="false" outlineLevel="0" collapsed="false">
      <c r="A187" s="7" t="s">
        <v>51</v>
      </c>
    </row>
    <row r="188" customFormat="false" ht="14.25" hidden="true" customHeight="false" outlineLevel="0" collapsed="false">
      <c r="A188" s="7" t="s">
        <v>53</v>
      </c>
    </row>
    <row r="189" customFormat="false" ht="14.25" hidden="false" customHeight="true" outlineLevel="0" collapsed="false">
      <c r="A189" s="7" t="n">
        <v>9</v>
      </c>
      <c r="B189" s="33" t="s">
        <v>83</v>
      </c>
      <c r="C189" s="33"/>
      <c r="D189" s="52" t="s">
        <v>84</v>
      </c>
      <c r="E189" s="52"/>
      <c r="F189" s="52"/>
      <c r="G189" s="35" t="s">
        <v>64</v>
      </c>
      <c r="H189" s="36" t="n">
        <v>312</v>
      </c>
      <c r="I189" s="37"/>
      <c r="J189" s="38"/>
      <c r="K189" s="39" t="n">
        <f aca="false">IF(AND(H189= "",I189= ""), 0, ROUND(ROUND(J189, 2) * ROUND(IF(I189="",H189,I189),  2), 2))</f>
        <v>0</v>
      </c>
      <c r="L189" s="7"/>
      <c r="N189" s="40" t="n">
        <v>0.2</v>
      </c>
      <c r="R189" s="7" t="n">
        <v>1414</v>
      </c>
    </row>
    <row r="190" customFormat="false" ht="14.25" hidden="true" customHeight="false" outlineLevel="0" collapsed="false">
      <c r="A190" s="7" t="s">
        <v>51</v>
      </c>
    </row>
    <row r="191" customFormat="false" ht="14.25" hidden="true" customHeight="false" outlineLevel="0" collapsed="false">
      <c r="A191" s="7" t="s">
        <v>51</v>
      </c>
    </row>
    <row r="192" customFormat="false" ht="14.25" hidden="true" customHeight="false" outlineLevel="0" collapsed="false">
      <c r="A192" s="7" t="s">
        <v>51</v>
      </c>
    </row>
    <row r="193" customFormat="false" ht="14.25" hidden="true" customHeight="false" outlineLevel="0" collapsed="false">
      <c r="A193" s="7" t="s">
        <v>51</v>
      </c>
    </row>
    <row r="194" customFormat="false" ht="14.25" hidden="true" customHeight="false" outlineLevel="0" collapsed="false">
      <c r="A194" s="7" t="s">
        <v>51</v>
      </c>
    </row>
    <row r="195" customFormat="false" ht="14.25" hidden="true" customHeight="false" outlineLevel="0" collapsed="false">
      <c r="A195" s="7" t="s">
        <v>51</v>
      </c>
    </row>
    <row r="196" customFormat="false" ht="14.25" hidden="true" customHeight="false" outlineLevel="0" collapsed="false">
      <c r="A196" s="7" t="s">
        <v>51</v>
      </c>
    </row>
    <row r="197" customFormat="false" ht="14.25" hidden="true" customHeight="false" outlineLevel="0" collapsed="false">
      <c r="A197" s="7" t="s">
        <v>51</v>
      </c>
    </row>
    <row r="198" customFormat="false" ht="14.25" hidden="true" customHeight="false" outlineLevel="0" collapsed="false">
      <c r="A198" s="7" t="s">
        <v>51</v>
      </c>
    </row>
    <row r="199" customFormat="false" ht="14.25" hidden="true" customHeight="false" outlineLevel="0" collapsed="false">
      <c r="A199" s="7" t="s">
        <v>51</v>
      </c>
    </row>
    <row r="200" customFormat="false" ht="14.25" hidden="true" customHeight="false" outlineLevel="0" collapsed="false">
      <c r="A200" s="7" t="s">
        <v>51</v>
      </c>
    </row>
    <row r="201" customFormat="false" ht="14.25" hidden="true" customHeight="false" outlineLevel="0" collapsed="false">
      <c r="A201" s="7" t="s">
        <v>51</v>
      </c>
    </row>
    <row r="202" customFormat="false" ht="14.25" hidden="true" customHeight="false" outlineLevel="0" collapsed="false">
      <c r="A202" s="7" t="s">
        <v>52</v>
      </c>
    </row>
    <row r="203" customFormat="false" ht="14.25" hidden="true" customHeight="false" outlineLevel="0" collapsed="false">
      <c r="A203" s="7" t="s">
        <v>52</v>
      </c>
    </row>
    <row r="204" customFormat="false" ht="14.25" hidden="true" customHeight="false" outlineLevel="0" collapsed="false">
      <c r="A204" s="7" t="s">
        <v>53</v>
      </c>
    </row>
    <row r="205" customFormat="false" ht="14.25" hidden="false" customHeight="true" outlineLevel="0" collapsed="false">
      <c r="A205" s="7" t="n">
        <v>9</v>
      </c>
      <c r="B205" s="33" t="s">
        <v>85</v>
      </c>
      <c r="C205" s="33"/>
      <c r="D205" s="34" t="s">
        <v>86</v>
      </c>
      <c r="E205" s="34"/>
      <c r="F205" s="34"/>
      <c r="G205" s="35" t="s">
        <v>50</v>
      </c>
      <c r="H205" s="36" t="n">
        <v>12</v>
      </c>
      <c r="I205" s="37"/>
      <c r="J205" s="38"/>
      <c r="K205" s="39" t="n">
        <f aca="false">IF(AND(H205= "",I205= ""), 0, ROUND(ROUND(J205, 2) * ROUND(IF(I205="",H205,I205),  2), 2))</f>
        <v>0</v>
      </c>
      <c r="L205" s="7"/>
      <c r="N205" s="40" t="n">
        <v>0.2</v>
      </c>
      <c r="R205" s="7" t="n">
        <v>1414</v>
      </c>
    </row>
    <row r="206" customFormat="false" ht="14.25" hidden="true" customHeight="false" outlineLevel="0" collapsed="false">
      <c r="A206" s="7" t="s">
        <v>51</v>
      </c>
    </row>
    <row r="207" customFormat="false" ht="14.25" hidden="true" customHeight="false" outlineLevel="0" collapsed="false">
      <c r="A207" s="7" t="s">
        <v>51</v>
      </c>
    </row>
    <row r="208" customFormat="false" ht="14.25" hidden="true" customHeight="false" outlineLevel="0" collapsed="false">
      <c r="A208" s="7" t="s">
        <v>51</v>
      </c>
    </row>
    <row r="209" customFormat="false" ht="14.25" hidden="true" customHeight="false" outlineLevel="0" collapsed="false">
      <c r="A209" s="7" t="s">
        <v>52</v>
      </c>
    </row>
    <row r="210" customFormat="false" ht="14.25" hidden="true" customHeight="false" outlineLevel="0" collapsed="false">
      <c r="A210" s="7" t="s">
        <v>51</v>
      </c>
    </row>
    <row r="211" customFormat="false" ht="14.25" hidden="true" customHeight="false" outlineLevel="0" collapsed="false">
      <c r="A211" s="7" t="s">
        <v>53</v>
      </c>
    </row>
    <row r="212" customFormat="false" ht="14.25" hidden="true" customHeight="false" outlineLevel="0" collapsed="false">
      <c r="A212" s="7" t="s">
        <v>59</v>
      </c>
    </row>
    <row r="213" customFormat="false" ht="27" hidden="false" customHeight="true" outlineLevel="0" collapsed="false">
      <c r="A213" s="7" t="n">
        <v>4</v>
      </c>
      <c r="B213" s="26" t="s">
        <v>87</v>
      </c>
      <c r="C213" s="26"/>
      <c r="D213" s="30" t="s">
        <v>88</v>
      </c>
      <c r="E213" s="30"/>
      <c r="F213" s="30"/>
      <c r="G213" s="31"/>
      <c r="H213" s="31"/>
      <c r="I213" s="31"/>
      <c r="J213" s="31"/>
      <c r="K213" s="32"/>
      <c r="L213" s="7"/>
    </row>
    <row r="214" customFormat="false" ht="14.25" hidden="false" customHeight="true" outlineLevel="0" collapsed="false">
      <c r="A214" s="7" t="n">
        <v>9</v>
      </c>
      <c r="B214" s="33" t="s">
        <v>89</v>
      </c>
      <c r="C214" s="33"/>
      <c r="D214" s="34" t="s">
        <v>90</v>
      </c>
      <c r="E214" s="34"/>
      <c r="F214" s="34"/>
      <c r="G214" s="35" t="s">
        <v>50</v>
      </c>
      <c r="H214" s="36" t="n">
        <v>84</v>
      </c>
      <c r="I214" s="37"/>
      <c r="J214" s="38"/>
      <c r="K214" s="39" t="n">
        <f aca="false">IF(AND(H214= "",I214= ""), 0, ROUND(ROUND(J214, 2) * ROUND(IF(I214="",H214,I214),  2), 2))</f>
        <v>0</v>
      </c>
      <c r="L214" s="7"/>
      <c r="N214" s="40" t="n">
        <v>0.2</v>
      </c>
      <c r="R214" s="7" t="n">
        <v>1414</v>
      </c>
    </row>
    <row r="215" customFormat="false" ht="14.25" hidden="true" customHeight="false" outlineLevel="0" collapsed="false">
      <c r="A215" s="7" t="s">
        <v>51</v>
      </c>
    </row>
    <row r="216" customFormat="false" ht="14.25" hidden="true" customHeight="false" outlineLevel="0" collapsed="false">
      <c r="A216" s="7" t="s">
        <v>51</v>
      </c>
    </row>
    <row r="217" customFormat="false" ht="14.25" hidden="true" customHeight="false" outlineLevel="0" collapsed="false">
      <c r="A217" s="7" t="s">
        <v>51</v>
      </c>
    </row>
    <row r="218" customFormat="false" ht="14.25" hidden="true" customHeight="false" outlineLevel="0" collapsed="false">
      <c r="A218" s="7" t="s">
        <v>51</v>
      </c>
    </row>
    <row r="219" customFormat="false" ht="14.25" hidden="true" customHeight="false" outlineLevel="0" collapsed="false">
      <c r="A219" s="7" t="s">
        <v>51</v>
      </c>
    </row>
    <row r="220" customFormat="false" ht="14.25" hidden="true" customHeight="false" outlineLevel="0" collapsed="false">
      <c r="A220" s="7" t="s">
        <v>51</v>
      </c>
    </row>
    <row r="221" customFormat="false" ht="14.25" hidden="true" customHeight="false" outlineLevel="0" collapsed="false">
      <c r="A221" s="7" t="s">
        <v>51</v>
      </c>
    </row>
    <row r="222" customFormat="false" ht="14.25" hidden="true" customHeight="false" outlineLevel="0" collapsed="false">
      <c r="A222" s="7" t="s">
        <v>51</v>
      </c>
    </row>
    <row r="223" customFormat="false" ht="14.25" hidden="true" customHeight="false" outlineLevel="0" collapsed="false">
      <c r="A223" s="7" t="s">
        <v>51</v>
      </c>
    </row>
    <row r="224" customFormat="false" ht="14.25" hidden="true" customHeight="false" outlineLevel="0" collapsed="false">
      <c r="A224" s="7" t="s">
        <v>51</v>
      </c>
    </row>
    <row r="225" customFormat="false" ht="14.25" hidden="true" customHeight="false" outlineLevel="0" collapsed="false">
      <c r="A225" s="7" t="s">
        <v>51</v>
      </c>
    </row>
    <row r="226" customFormat="false" ht="14.25" hidden="true" customHeight="false" outlineLevel="0" collapsed="false">
      <c r="A226" s="7" t="s">
        <v>51</v>
      </c>
    </row>
    <row r="227" customFormat="false" ht="14.25" hidden="true" customHeight="false" outlineLevel="0" collapsed="false">
      <c r="A227" s="7" t="s">
        <v>51</v>
      </c>
    </row>
    <row r="228" customFormat="false" ht="14.25" hidden="true" customHeight="false" outlineLevel="0" collapsed="false">
      <c r="A228" s="7" t="s">
        <v>51</v>
      </c>
    </row>
    <row r="229" customFormat="false" ht="14.25" hidden="true" customHeight="false" outlineLevel="0" collapsed="false">
      <c r="A229" s="7" t="s">
        <v>51</v>
      </c>
    </row>
    <row r="230" customFormat="false" ht="14.25" hidden="true" customHeight="false" outlineLevel="0" collapsed="false">
      <c r="A230" s="7" t="s">
        <v>51</v>
      </c>
    </row>
    <row r="231" customFormat="false" ht="14.25" hidden="true" customHeight="false" outlineLevel="0" collapsed="false">
      <c r="A231" s="7" t="s">
        <v>51</v>
      </c>
    </row>
    <row r="232" customFormat="false" ht="14.25" hidden="true" customHeight="false" outlineLevel="0" collapsed="false">
      <c r="A232" s="7" t="s">
        <v>51</v>
      </c>
    </row>
    <row r="233" customFormat="false" ht="14.25" hidden="true" customHeight="false" outlineLevel="0" collapsed="false">
      <c r="A233" s="7" t="s">
        <v>51</v>
      </c>
    </row>
    <row r="234" customFormat="false" ht="14.25" hidden="true" customHeight="false" outlineLevel="0" collapsed="false">
      <c r="A234" s="7" t="s">
        <v>51</v>
      </c>
    </row>
    <row r="235" customFormat="false" ht="14.25" hidden="true" customHeight="false" outlineLevel="0" collapsed="false">
      <c r="A235" s="7" t="s">
        <v>51</v>
      </c>
    </row>
    <row r="236" customFormat="false" ht="14.25" hidden="true" customHeight="false" outlineLevel="0" collapsed="false">
      <c r="A236" s="7" t="s">
        <v>51</v>
      </c>
    </row>
    <row r="237" customFormat="false" ht="14.25" hidden="true" customHeight="false" outlineLevel="0" collapsed="false">
      <c r="A237" s="7" t="s">
        <v>51</v>
      </c>
    </row>
    <row r="238" customFormat="false" ht="14.25" hidden="true" customHeight="false" outlineLevel="0" collapsed="false">
      <c r="A238" s="7" t="s">
        <v>51</v>
      </c>
    </row>
    <row r="239" customFormat="false" ht="14.25" hidden="true" customHeight="false" outlineLevel="0" collapsed="false">
      <c r="A239" s="7" t="s">
        <v>51</v>
      </c>
    </row>
    <row r="240" customFormat="false" ht="14.25" hidden="true" customHeight="false" outlineLevel="0" collapsed="false">
      <c r="A240" s="7" t="s">
        <v>52</v>
      </c>
    </row>
    <row r="241" customFormat="false" ht="14.25" hidden="true" customHeight="false" outlineLevel="0" collapsed="false">
      <c r="A241" s="7" t="s">
        <v>51</v>
      </c>
    </row>
    <row r="242" customFormat="false" ht="14.25" hidden="true" customHeight="false" outlineLevel="0" collapsed="false">
      <c r="A242" s="7" t="s">
        <v>53</v>
      </c>
    </row>
    <row r="243" customFormat="false" ht="14.25" hidden="false" customHeight="true" outlineLevel="0" collapsed="false">
      <c r="A243" s="7" t="n">
        <v>9</v>
      </c>
      <c r="B243" s="33" t="s">
        <v>91</v>
      </c>
      <c r="C243" s="33"/>
      <c r="D243" s="34" t="s">
        <v>92</v>
      </c>
      <c r="E243" s="34"/>
      <c r="F243" s="34"/>
      <c r="G243" s="35" t="s">
        <v>50</v>
      </c>
      <c r="H243" s="36" t="n">
        <v>119</v>
      </c>
      <c r="I243" s="37"/>
      <c r="J243" s="38"/>
      <c r="K243" s="39" t="n">
        <f aca="false">IF(AND(H243= "",I243= ""), 0, ROUND(ROUND(J243, 2) * ROUND(IF(I243="",H243,I243),  2), 2))</f>
        <v>0</v>
      </c>
      <c r="L243" s="7"/>
      <c r="N243" s="40" t="n">
        <v>0.2</v>
      </c>
      <c r="R243" s="7" t="n">
        <v>1414</v>
      </c>
    </row>
    <row r="244" customFormat="false" ht="14.25" hidden="true" customHeight="false" outlineLevel="0" collapsed="false">
      <c r="A244" s="7" t="s">
        <v>51</v>
      </c>
    </row>
    <row r="245" customFormat="false" ht="14.25" hidden="true" customHeight="false" outlineLevel="0" collapsed="false">
      <c r="A245" s="7" t="s">
        <v>51</v>
      </c>
    </row>
    <row r="246" customFormat="false" ht="14.25" hidden="true" customHeight="false" outlineLevel="0" collapsed="false">
      <c r="A246" s="7" t="s">
        <v>51</v>
      </c>
    </row>
    <row r="247" customFormat="false" ht="14.25" hidden="true" customHeight="false" outlineLevel="0" collapsed="false">
      <c r="A247" s="7" t="s">
        <v>51</v>
      </c>
    </row>
    <row r="248" customFormat="false" ht="14.25" hidden="true" customHeight="false" outlineLevel="0" collapsed="false">
      <c r="A248" s="7" t="s">
        <v>51</v>
      </c>
    </row>
    <row r="249" customFormat="false" ht="14.25" hidden="true" customHeight="false" outlineLevel="0" collapsed="false">
      <c r="A249" s="7" t="s">
        <v>51</v>
      </c>
    </row>
    <row r="250" customFormat="false" ht="14.25" hidden="true" customHeight="false" outlineLevel="0" collapsed="false">
      <c r="A250" s="7" t="s">
        <v>51</v>
      </c>
    </row>
    <row r="251" customFormat="false" ht="14.25" hidden="true" customHeight="false" outlineLevel="0" collapsed="false">
      <c r="A251" s="7" t="s">
        <v>51</v>
      </c>
    </row>
    <row r="252" customFormat="false" ht="14.25" hidden="true" customHeight="false" outlineLevel="0" collapsed="false">
      <c r="A252" s="7" t="s">
        <v>51</v>
      </c>
    </row>
    <row r="253" customFormat="false" ht="14.25" hidden="true" customHeight="false" outlineLevel="0" collapsed="false">
      <c r="A253" s="7" t="s">
        <v>51</v>
      </c>
    </row>
    <row r="254" customFormat="false" ht="14.25" hidden="true" customHeight="false" outlineLevel="0" collapsed="false">
      <c r="A254" s="7" t="s">
        <v>51</v>
      </c>
    </row>
    <row r="255" customFormat="false" ht="14.25" hidden="true" customHeight="false" outlineLevel="0" collapsed="false">
      <c r="A255" s="7" t="s">
        <v>51</v>
      </c>
    </row>
    <row r="256" customFormat="false" ht="14.25" hidden="true" customHeight="false" outlineLevel="0" collapsed="false">
      <c r="A256" s="7" t="s">
        <v>51</v>
      </c>
    </row>
    <row r="257" customFormat="false" ht="14.25" hidden="true" customHeight="false" outlineLevel="0" collapsed="false">
      <c r="A257" s="7" t="s">
        <v>51</v>
      </c>
    </row>
    <row r="258" customFormat="false" ht="14.25" hidden="true" customHeight="false" outlineLevel="0" collapsed="false">
      <c r="A258" s="7" t="s">
        <v>51</v>
      </c>
    </row>
    <row r="259" customFormat="false" ht="14.25" hidden="true" customHeight="false" outlineLevel="0" collapsed="false">
      <c r="A259" s="7" t="s">
        <v>51</v>
      </c>
    </row>
    <row r="260" customFormat="false" ht="14.25" hidden="true" customHeight="false" outlineLevel="0" collapsed="false">
      <c r="A260" s="7" t="s">
        <v>51</v>
      </c>
    </row>
    <row r="261" customFormat="false" ht="14.25" hidden="true" customHeight="false" outlineLevel="0" collapsed="false">
      <c r="A261" s="7" t="s">
        <v>51</v>
      </c>
    </row>
    <row r="262" customFormat="false" ht="14.25" hidden="true" customHeight="false" outlineLevel="0" collapsed="false">
      <c r="A262" s="7" t="s">
        <v>51</v>
      </c>
    </row>
    <row r="263" customFormat="false" ht="14.25" hidden="true" customHeight="false" outlineLevel="0" collapsed="false">
      <c r="A263" s="7" t="s">
        <v>51</v>
      </c>
    </row>
    <row r="264" customFormat="false" ht="14.25" hidden="true" customHeight="false" outlineLevel="0" collapsed="false">
      <c r="A264" s="7" t="s">
        <v>51</v>
      </c>
    </row>
    <row r="265" customFormat="false" ht="14.25" hidden="true" customHeight="false" outlineLevel="0" collapsed="false">
      <c r="A265" s="7" t="s">
        <v>51</v>
      </c>
    </row>
    <row r="266" customFormat="false" ht="14.25" hidden="true" customHeight="false" outlineLevel="0" collapsed="false">
      <c r="A266" s="7" t="s">
        <v>51</v>
      </c>
    </row>
    <row r="267" customFormat="false" ht="14.25" hidden="true" customHeight="false" outlineLevel="0" collapsed="false">
      <c r="A267" s="7" t="s">
        <v>51</v>
      </c>
    </row>
    <row r="268" customFormat="false" ht="14.25" hidden="true" customHeight="false" outlineLevel="0" collapsed="false">
      <c r="A268" s="7" t="s">
        <v>51</v>
      </c>
    </row>
    <row r="269" customFormat="false" ht="14.25" hidden="true" customHeight="false" outlineLevel="0" collapsed="false">
      <c r="A269" s="7" t="s">
        <v>52</v>
      </c>
    </row>
    <row r="270" customFormat="false" ht="14.25" hidden="true" customHeight="false" outlineLevel="0" collapsed="false">
      <c r="A270" s="7" t="s">
        <v>51</v>
      </c>
    </row>
    <row r="271" customFormat="false" ht="14.25" hidden="true" customHeight="false" outlineLevel="0" collapsed="false">
      <c r="A271" s="7" t="s">
        <v>53</v>
      </c>
    </row>
    <row r="272" customFormat="false" ht="14.25" hidden="false" customHeight="true" outlineLevel="0" collapsed="false">
      <c r="A272" s="7" t="n">
        <v>9</v>
      </c>
      <c r="B272" s="33" t="s">
        <v>93</v>
      </c>
      <c r="C272" s="33"/>
      <c r="D272" s="34" t="s">
        <v>86</v>
      </c>
      <c r="E272" s="34"/>
      <c r="F272" s="34"/>
      <c r="G272" s="35" t="s">
        <v>50</v>
      </c>
      <c r="H272" s="36" t="n">
        <v>33</v>
      </c>
      <c r="I272" s="37"/>
      <c r="J272" s="38"/>
      <c r="K272" s="39" t="n">
        <f aca="false">IF(AND(H272= "",I272= ""), 0, ROUND(ROUND(J272, 2) * ROUND(IF(I272="",H272,I272),  2), 2))</f>
        <v>0</v>
      </c>
      <c r="L272" s="7"/>
      <c r="N272" s="40" t="n">
        <v>0.2</v>
      </c>
      <c r="R272" s="7" t="n">
        <v>1414</v>
      </c>
    </row>
    <row r="273" customFormat="false" ht="14.25" hidden="true" customHeight="false" outlineLevel="0" collapsed="false">
      <c r="A273" s="7" t="s">
        <v>51</v>
      </c>
    </row>
    <row r="274" customFormat="false" ht="14.25" hidden="true" customHeight="false" outlineLevel="0" collapsed="false">
      <c r="A274" s="7" t="s">
        <v>51</v>
      </c>
    </row>
    <row r="275" customFormat="false" ht="14.25" hidden="true" customHeight="false" outlineLevel="0" collapsed="false">
      <c r="A275" s="7" t="s">
        <v>51</v>
      </c>
    </row>
    <row r="276" customFormat="false" ht="14.25" hidden="true" customHeight="false" outlineLevel="0" collapsed="false">
      <c r="A276" s="7" t="s">
        <v>52</v>
      </c>
    </row>
    <row r="277" customFormat="false" ht="14.25" hidden="true" customHeight="false" outlineLevel="0" collapsed="false">
      <c r="A277" s="7" t="s">
        <v>51</v>
      </c>
    </row>
    <row r="278" customFormat="false" ht="14.25" hidden="true" customHeight="false" outlineLevel="0" collapsed="false">
      <c r="A278" s="7" t="s">
        <v>53</v>
      </c>
    </row>
    <row r="279" customFormat="false" ht="14.25" hidden="true" customHeight="false" outlineLevel="0" collapsed="false">
      <c r="A279" s="7" t="s">
        <v>59</v>
      </c>
    </row>
    <row r="280" customFormat="false" ht="24" hidden="false" customHeight="true" outlineLevel="0" collapsed="false">
      <c r="A280" s="7" t="n">
        <v>4</v>
      </c>
      <c r="B280" s="26" t="s">
        <v>94</v>
      </c>
      <c r="C280" s="26"/>
      <c r="D280" s="30" t="s">
        <v>95</v>
      </c>
      <c r="E280" s="30"/>
      <c r="F280" s="30"/>
      <c r="G280" s="31"/>
      <c r="H280" s="31"/>
      <c r="I280" s="31"/>
      <c r="J280" s="31"/>
      <c r="K280" s="32"/>
      <c r="L280" s="7"/>
    </row>
    <row r="281" customFormat="false" ht="14.25" hidden="false" customHeight="true" outlineLevel="0" collapsed="false">
      <c r="A281" s="7" t="n">
        <v>9</v>
      </c>
      <c r="B281" s="33" t="s">
        <v>96</v>
      </c>
      <c r="C281" s="33"/>
      <c r="D281" s="34" t="s">
        <v>97</v>
      </c>
      <c r="E281" s="34"/>
      <c r="F281" s="34"/>
      <c r="G281" s="35" t="s">
        <v>64</v>
      </c>
      <c r="H281" s="36" t="n">
        <v>2</v>
      </c>
      <c r="I281" s="37"/>
      <c r="J281" s="38"/>
      <c r="K281" s="39" t="n">
        <f aca="false">IF(AND(H281= "",I281= ""), 0, ROUND(ROUND(J281, 2) * ROUND(IF(I281="",H281,I281),  2), 2))</f>
        <v>0</v>
      </c>
      <c r="L281" s="7"/>
      <c r="N281" s="40" t="n">
        <v>0.2</v>
      </c>
      <c r="R281" s="7" t="n">
        <v>1414</v>
      </c>
    </row>
    <row r="282" customFormat="false" ht="14.25" hidden="true" customHeight="false" outlineLevel="0" collapsed="false">
      <c r="A282" s="7" t="s">
        <v>51</v>
      </c>
    </row>
    <row r="283" customFormat="false" ht="14.25" hidden="true" customHeight="false" outlineLevel="0" collapsed="false">
      <c r="A283" s="7" t="s">
        <v>51</v>
      </c>
    </row>
    <row r="284" customFormat="false" ht="14.25" hidden="true" customHeight="false" outlineLevel="0" collapsed="false">
      <c r="A284" s="7" t="s">
        <v>51</v>
      </c>
    </row>
    <row r="285" customFormat="false" ht="14.25" hidden="true" customHeight="false" outlineLevel="0" collapsed="false">
      <c r="A285" s="7" t="s">
        <v>51</v>
      </c>
    </row>
    <row r="286" customFormat="false" ht="14.25" hidden="true" customHeight="false" outlineLevel="0" collapsed="false">
      <c r="A286" s="7" t="s">
        <v>51</v>
      </c>
    </row>
    <row r="287" customFormat="false" ht="14.25" hidden="true" customHeight="false" outlineLevel="0" collapsed="false">
      <c r="A287" s="7" t="s">
        <v>52</v>
      </c>
    </row>
    <row r="288" customFormat="false" ht="14.25" hidden="true" customHeight="false" outlineLevel="0" collapsed="false">
      <c r="A288" s="7" t="s">
        <v>51</v>
      </c>
    </row>
    <row r="289" customFormat="false" ht="14.25" hidden="true" customHeight="false" outlineLevel="0" collapsed="false">
      <c r="A289" s="7" t="s">
        <v>51</v>
      </c>
    </row>
    <row r="290" customFormat="false" ht="14.25" hidden="true" customHeight="false" outlineLevel="0" collapsed="false">
      <c r="A290" s="7" t="s">
        <v>53</v>
      </c>
    </row>
    <row r="291" customFormat="false" ht="20.25" hidden="false" customHeight="true" outlineLevel="0" collapsed="false">
      <c r="A291" s="7" t="n">
        <v>9</v>
      </c>
      <c r="B291" s="33" t="s">
        <v>98</v>
      </c>
      <c r="C291" s="33"/>
      <c r="D291" s="52" t="s">
        <v>99</v>
      </c>
      <c r="E291" s="52"/>
      <c r="F291" s="52"/>
      <c r="G291" s="35" t="s">
        <v>50</v>
      </c>
      <c r="H291" s="36" t="n">
        <v>6</v>
      </c>
      <c r="I291" s="37"/>
      <c r="J291" s="38"/>
      <c r="K291" s="39" t="n">
        <f aca="false">IF(AND(H291= "",I291= ""), 0, ROUND(ROUND(J291, 2) * ROUND(IF(I291="",H291,I291),  2), 2))</f>
        <v>0</v>
      </c>
      <c r="L291" s="7"/>
      <c r="N291" s="40" t="n">
        <v>0.2</v>
      </c>
      <c r="R291" s="7" t="n">
        <v>1414</v>
      </c>
    </row>
    <row r="292" customFormat="false" ht="14.25" hidden="true" customHeight="false" outlineLevel="0" collapsed="false">
      <c r="A292" s="7" t="s">
        <v>51</v>
      </c>
    </row>
    <row r="293" customFormat="false" ht="14.25" hidden="true" customHeight="false" outlineLevel="0" collapsed="false">
      <c r="A293" s="7" t="s">
        <v>51</v>
      </c>
    </row>
    <row r="294" customFormat="false" ht="14.25" hidden="true" customHeight="false" outlineLevel="0" collapsed="false">
      <c r="A294" s="7" t="s">
        <v>51</v>
      </c>
    </row>
    <row r="295" customFormat="false" ht="14.25" hidden="true" customHeight="false" outlineLevel="0" collapsed="false">
      <c r="A295" s="7" t="s">
        <v>51</v>
      </c>
    </row>
    <row r="296" customFormat="false" ht="14.25" hidden="true" customHeight="false" outlineLevel="0" collapsed="false">
      <c r="A296" s="7" t="s">
        <v>51</v>
      </c>
    </row>
    <row r="297" customFormat="false" ht="14.25" hidden="true" customHeight="false" outlineLevel="0" collapsed="false">
      <c r="A297" s="7" t="s">
        <v>51</v>
      </c>
    </row>
    <row r="298" customFormat="false" ht="14.25" hidden="true" customHeight="false" outlineLevel="0" collapsed="false">
      <c r="A298" s="7" t="s">
        <v>51</v>
      </c>
    </row>
    <row r="299" customFormat="false" ht="14.25" hidden="true" customHeight="false" outlineLevel="0" collapsed="false">
      <c r="A299" s="7" t="s">
        <v>51</v>
      </c>
    </row>
    <row r="300" customFormat="false" ht="14.25" hidden="true" customHeight="false" outlineLevel="0" collapsed="false">
      <c r="A300" s="7" t="s">
        <v>51</v>
      </c>
    </row>
    <row r="301" customFormat="false" ht="14.25" hidden="true" customHeight="false" outlineLevel="0" collapsed="false">
      <c r="A301" s="7" t="s">
        <v>51</v>
      </c>
    </row>
    <row r="302" customFormat="false" ht="14.25" hidden="true" customHeight="false" outlineLevel="0" collapsed="false">
      <c r="A302" s="7" t="s">
        <v>51</v>
      </c>
    </row>
    <row r="303" customFormat="false" ht="14.25" hidden="true" customHeight="false" outlineLevel="0" collapsed="false">
      <c r="A303" s="7" t="s">
        <v>51</v>
      </c>
    </row>
    <row r="304" customFormat="false" ht="14.25" hidden="true" customHeight="false" outlineLevel="0" collapsed="false">
      <c r="A304" s="7" t="s">
        <v>51</v>
      </c>
    </row>
    <row r="305" customFormat="false" ht="14.25" hidden="true" customHeight="false" outlineLevel="0" collapsed="false">
      <c r="A305" s="7" t="s">
        <v>51</v>
      </c>
    </row>
    <row r="306" customFormat="false" ht="14.25" hidden="true" customHeight="false" outlineLevel="0" collapsed="false">
      <c r="A306" s="7" t="s">
        <v>51</v>
      </c>
    </row>
    <row r="307" customFormat="false" ht="14.25" hidden="true" customHeight="false" outlineLevel="0" collapsed="false">
      <c r="A307" s="7" t="s">
        <v>51</v>
      </c>
    </row>
    <row r="308" customFormat="false" ht="14.25" hidden="true" customHeight="false" outlineLevel="0" collapsed="false">
      <c r="A308" s="7" t="s">
        <v>51</v>
      </c>
    </row>
    <row r="309" customFormat="false" ht="14.25" hidden="true" customHeight="false" outlineLevel="0" collapsed="false">
      <c r="A309" s="7" t="s">
        <v>51</v>
      </c>
    </row>
    <row r="310" customFormat="false" ht="14.25" hidden="true" customHeight="false" outlineLevel="0" collapsed="false">
      <c r="A310" s="7" t="s">
        <v>51</v>
      </c>
    </row>
    <row r="311" customFormat="false" ht="14.25" hidden="true" customHeight="false" outlineLevel="0" collapsed="false">
      <c r="A311" s="7" t="s">
        <v>51</v>
      </c>
    </row>
    <row r="312" customFormat="false" ht="14.25" hidden="true" customHeight="false" outlineLevel="0" collapsed="false">
      <c r="A312" s="7" t="s">
        <v>51</v>
      </c>
    </row>
    <row r="313" customFormat="false" ht="14.25" hidden="true" customHeight="false" outlineLevel="0" collapsed="false">
      <c r="A313" s="7" t="s">
        <v>51</v>
      </c>
    </row>
    <row r="314" customFormat="false" ht="14.25" hidden="true" customHeight="false" outlineLevel="0" collapsed="false">
      <c r="A314" s="7" t="s">
        <v>51</v>
      </c>
    </row>
    <row r="315" customFormat="false" ht="14.25" hidden="true" customHeight="false" outlineLevel="0" collapsed="false">
      <c r="A315" s="7" t="s">
        <v>51</v>
      </c>
    </row>
    <row r="316" customFormat="false" ht="14.25" hidden="true" customHeight="false" outlineLevel="0" collapsed="false">
      <c r="A316" s="7" t="s">
        <v>51</v>
      </c>
    </row>
    <row r="317" customFormat="false" ht="14.25" hidden="true" customHeight="false" outlineLevel="0" collapsed="false">
      <c r="A317" s="7" t="s">
        <v>51</v>
      </c>
    </row>
    <row r="318" customFormat="false" ht="14.25" hidden="true" customHeight="false" outlineLevel="0" collapsed="false">
      <c r="A318" s="7" t="s">
        <v>51</v>
      </c>
    </row>
    <row r="319" customFormat="false" ht="14.25" hidden="true" customHeight="false" outlineLevel="0" collapsed="false">
      <c r="A319" s="7" t="s">
        <v>51</v>
      </c>
    </row>
    <row r="320" customFormat="false" ht="14.25" hidden="true" customHeight="false" outlineLevel="0" collapsed="false">
      <c r="A320" s="7" t="s">
        <v>51</v>
      </c>
    </row>
    <row r="321" customFormat="false" ht="14.25" hidden="true" customHeight="false" outlineLevel="0" collapsed="false">
      <c r="A321" s="7" t="s">
        <v>51</v>
      </c>
    </row>
    <row r="322" customFormat="false" ht="14.25" hidden="true" customHeight="false" outlineLevel="0" collapsed="false">
      <c r="A322" s="7" t="s">
        <v>52</v>
      </c>
    </row>
    <row r="323" customFormat="false" ht="14.25" hidden="true" customHeight="false" outlineLevel="0" collapsed="false">
      <c r="A323" s="7" t="s">
        <v>51</v>
      </c>
    </row>
    <row r="324" customFormat="false" ht="14.25" hidden="true" customHeight="false" outlineLevel="0" collapsed="false">
      <c r="A324" s="7" t="s">
        <v>53</v>
      </c>
    </row>
    <row r="325" customFormat="false" ht="14.25" hidden="true" customHeight="false" outlineLevel="0" collapsed="false">
      <c r="A325" s="7" t="s">
        <v>59</v>
      </c>
    </row>
    <row r="326" customFormat="false" ht="14.25" hidden="false" customHeight="false" outlineLevel="0" collapsed="false">
      <c r="A326" s="7" t="s">
        <v>44</v>
      </c>
      <c r="B326" s="43"/>
      <c r="C326" s="43"/>
      <c r="D326" s="44"/>
      <c r="E326" s="44"/>
      <c r="F326" s="44"/>
      <c r="K326" s="43"/>
    </row>
    <row r="327" customFormat="false" ht="26.25" hidden="false" customHeight="true" outlineLevel="0" collapsed="false">
      <c r="B327" s="43"/>
      <c r="C327" s="43"/>
      <c r="D327" s="45" t="s">
        <v>68</v>
      </c>
      <c r="E327" s="45"/>
      <c r="F327" s="45"/>
      <c r="G327" s="46"/>
      <c r="H327" s="46"/>
      <c r="I327" s="46"/>
      <c r="J327" s="46"/>
      <c r="K327" s="46"/>
    </row>
    <row r="328" customFormat="false" ht="14.25" hidden="false" customHeight="false" outlineLevel="0" collapsed="false">
      <c r="B328" s="43"/>
      <c r="C328" s="43"/>
      <c r="D328" s="47"/>
      <c r="E328" s="47"/>
      <c r="F328" s="47"/>
      <c r="G328" s="9"/>
      <c r="H328" s="9"/>
      <c r="I328" s="9"/>
      <c r="J328" s="9"/>
      <c r="K328" s="9"/>
    </row>
    <row r="329" customFormat="false" ht="14.25" hidden="false" customHeight="true" outlineLevel="0" collapsed="false">
      <c r="B329" s="43"/>
      <c r="C329" s="43"/>
      <c r="D329" s="48" t="s">
        <v>65</v>
      </c>
      <c r="E329" s="48"/>
      <c r="F329" s="48"/>
      <c r="G329" s="49" t="n">
        <f aca="false">SUMIF(L63:L326, IF(L62="","",L62), K63:K326)</f>
        <v>0</v>
      </c>
      <c r="H329" s="49"/>
      <c r="I329" s="49"/>
      <c r="J329" s="49"/>
      <c r="K329" s="49"/>
    </row>
    <row r="330" customFormat="false" ht="14.25" hidden="false" customHeight="true" outlineLevel="0" collapsed="false">
      <c r="B330" s="43"/>
      <c r="C330" s="43"/>
      <c r="D330" s="48" t="s">
        <v>66</v>
      </c>
      <c r="E330" s="48"/>
      <c r="F330" s="48"/>
      <c r="G330" s="49" t="n">
        <f aca="false">ROUND(SUMIF(L63:L326, IF(L62="","",L62), K63:K326) * 0.2, 2)</f>
        <v>0</v>
      </c>
      <c r="H330" s="49"/>
      <c r="I330" s="49"/>
      <c r="J330" s="49"/>
      <c r="K330" s="49"/>
    </row>
    <row r="331" customFormat="false" ht="14.25" hidden="false" customHeight="true" outlineLevel="0" collapsed="false">
      <c r="B331" s="43"/>
      <c r="C331" s="43"/>
      <c r="D331" s="50" t="s">
        <v>67</v>
      </c>
      <c r="E331" s="50"/>
      <c r="F331" s="50"/>
      <c r="G331" s="51" t="n">
        <f aca="false">SUM(G329:G330)</f>
        <v>0</v>
      </c>
      <c r="H331" s="51"/>
      <c r="I331" s="51"/>
      <c r="J331" s="51"/>
      <c r="K331" s="51"/>
    </row>
    <row r="332" customFormat="false" ht="14.25" hidden="true" customHeight="false" outlineLevel="0" collapsed="false">
      <c r="A332" s="7" t="s">
        <v>100</v>
      </c>
    </row>
    <row r="333" customFormat="false" ht="30.75" hidden="false" customHeight="true" outlineLevel="0" collapsed="false">
      <c r="B333" s="3"/>
      <c r="C333" s="3"/>
      <c r="D333" s="53" t="s">
        <v>101</v>
      </c>
      <c r="E333" s="53"/>
      <c r="F333" s="53"/>
      <c r="G333" s="53"/>
      <c r="H333" s="53"/>
      <c r="I333" s="53"/>
      <c r="J333" s="53"/>
      <c r="K333" s="53"/>
    </row>
    <row r="335" customFormat="false" ht="14.25" hidden="false" customHeight="true" outlineLevel="0" collapsed="false">
      <c r="D335" s="54" t="s">
        <v>102</v>
      </c>
      <c r="E335" s="54"/>
      <c r="F335" s="54"/>
      <c r="G335" s="54"/>
      <c r="H335" s="54"/>
      <c r="I335" s="54"/>
      <c r="J335" s="54"/>
      <c r="K335" s="54"/>
    </row>
    <row r="336" customFormat="false" ht="14.25" hidden="false" customHeight="true" outlineLevel="0" collapsed="false">
      <c r="D336" s="55" t="s">
        <v>103</v>
      </c>
      <c r="E336" s="55"/>
      <c r="F336" s="55"/>
      <c r="G336" s="56" t="n">
        <f aca="false">SUMIF(L12:L49, "", K12:K49)</f>
        <v>0</v>
      </c>
      <c r="H336" s="56"/>
      <c r="I336" s="56"/>
      <c r="J336" s="56"/>
      <c r="K336" s="56"/>
    </row>
    <row r="337" customFormat="false" ht="14.25" hidden="false" customHeight="true" outlineLevel="0" collapsed="false">
      <c r="D337" s="57" t="s">
        <v>104</v>
      </c>
      <c r="E337" s="57"/>
      <c r="F337" s="57"/>
      <c r="G337" s="58" t="n">
        <f aca="false">SUMIF(L12:L40, "", K12:K40)</f>
        <v>0</v>
      </c>
      <c r="H337" s="58"/>
      <c r="I337" s="58"/>
      <c r="J337" s="58"/>
      <c r="K337" s="58"/>
    </row>
    <row r="338" customFormat="false" ht="14.25" hidden="false" customHeight="true" outlineLevel="0" collapsed="false">
      <c r="D338" s="57" t="s">
        <v>105</v>
      </c>
      <c r="E338" s="57"/>
      <c r="F338" s="57"/>
      <c r="G338" s="58" t="n">
        <f aca="false">SUMIF(L49:L49, "", K49:K49)</f>
        <v>0</v>
      </c>
      <c r="H338" s="58"/>
      <c r="I338" s="58"/>
      <c r="J338" s="58"/>
      <c r="K338" s="58"/>
    </row>
    <row r="339" customFormat="false" ht="26.25" hidden="false" customHeight="true" outlineLevel="0" collapsed="false">
      <c r="D339" s="55" t="s">
        <v>106</v>
      </c>
      <c r="E339" s="55"/>
      <c r="F339" s="55"/>
      <c r="G339" s="56" t="n">
        <f aca="false">SUMIF(L64:L291, "", K64:K291)</f>
        <v>0</v>
      </c>
      <c r="H339" s="56"/>
      <c r="I339" s="56"/>
      <c r="J339" s="56"/>
      <c r="K339" s="56"/>
    </row>
    <row r="340" customFormat="false" ht="14.25" hidden="false" customHeight="true" outlineLevel="0" collapsed="false">
      <c r="D340" s="57" t="s">
        <v>107</v>
      </c>
      <c r="E340" s="57"/>
      <c r="F340" s="57"/>
      <c r="G340" s="58" t="n">
        <f aca="false">SUMIF(L64:L91, "", K64:K91)</f>
        <v>0</v>
      </c>
      <c r="H340" s="58"/>
      <c r="I340" s="58"/>
      <c r="J340" s="58"/>
      <c r="K340" s="58"/>
    </row>
    <row r="341" customFormat="false" ht="14.25" hidden="false" customHeight="true" outlineLevel="0" collapsed="false">
      <c r="D341" s="57" t="s">
        <v>108</v>
      </c>
      <c r="E341" s="57"/>
      <c r="F341" s="57"/>
      <c r="G341" s="58" t="n">
        <f aca="false">SUMIF(L118:L205, "", K118:K205)</f>
        <v>0</v>
      </c>
      <c r="H341" s="58"/>
      <c r="I341" s="58"/>
      <c r="J341" s="58"/>
      <c r="K341" s="58"/>
    </row>
    <row r="342" customFormat="false" ht="14.25" hidden="false" customHeight="true" outlineLevel="0" collapsed="false">
      <c r="D342" s="57" t="s">
        <v>109</v>
      </c>
      <c r="E342" s="57"/>
      <c r="F342" s="57"/>
      <c r="G342" s="58" t="n">
        <f aca="false">SUMIF(L214:L272, "", K214:K272)</f>
        <v>0</v>
      </c>
      <c r="H342" s="58"/>
      <c r="I342" s="58"/>
      <c r="J342" s="58"/>
      <c r="K342" s="58"/>
    </row>
    <row r="343" customFormat="false" ht="14.25" hidden="false" customHeight="true" outlineLevel="0" collapsed="false">
      <c r="D343" s="57" t="s">
        <v>110</v>
      </c>
      <c r="E343" s="57"/>
      <c r="F343" s="57"/>
      <c r="G343" s="58" t="n">
        <f aca="false">SUMIF(L281:L291, "", K281:K291)</f>
        <v>0</v>
      </c>
      <c r="H343" s="58"/>
      <c r="I343" s="58"/>
      <c r="J343" s="58"/>
      <c r="K343" s="58"/>
    </row>
    <row r="344" customFormat="false" ht="26.25" hidden="false" customHeight="true" outlineLevel="0" collapsed="false">
      <c r="D344" s="59" t="s">
        <v>111</v>
      </c>
      <c r="E344" s="59"/>
      <c r="F344" s="59"/>
      <c r="G344" s="60"/>
      <c r="H344" s="60"/>
      <c r="I344" s="60"/>
      <c r="J344" s="60"/>
      <c r="K344" s="61"/>
    </row>
    <row r="345" customFormat="false" ht="14.25" hidden="false" customHeight="false" outlineLevel="0" collapsed="false">
      <c r="D345" s="62"/>
      <c r="E345" s="62"/>
      <c r="F345" s="62"/>
      <c r="G345" s="62"/>
      <c r="H345" s="62"/>
      <c r="I345" s="62"/>
      <c r="J345" s="62"/>
      <c r="K345" s="62"/>
    </row>
    <row r="346" customFormat="false" ht="14.25" hidden="false" customHeight="true" outlineLevel="0" collapsed="false">
      <c r="A346" s="63"/>
      <c r="D346" s="64" t="s">
        <v>65</v>
      </c>
      <c r="E346" s="64"/>
      <c r="F346" s="64"/>
      <c r="G346" s="65" t="n">
        <f aca="false">SUMIF(L6:L333, IF(L5="","",L5), K6:K333)</f>
        <v>0</v>
      </c>
      <c r="H346" s="65"/>
      <c r="I346" s="65"/>
      <c r="J346" s="65"/>
      <c r="K346" s="65"/>
    </row>
    <row r="347" customFormat="false" ht="14.25" hidden="false" customHeight="true" outlineLevel="0" collapsed="false">
      <c r="A347" s="63"/>
      <c r="D347" s="64" t="s">
        <v>66</v>
      </c>
      <c r="E347" s="64"/>
      <c r="F347" s="64"/>
      <c r="G347" s="65" t="n">
        <f aca="false">ROUND(SUMIF(L6:L333, IF(L5="","",L5), K6:K333) * 0.2, 2)</f>
        <v>0</v>
      </c>
      <c r="H347" s="65"/>
      <c r="I347" s="65"/>
      <c r="J347" s="65"/>
      <c r="K347" s="65"/>
    </row>
    <row r="348" customFormat="false" ht="14.25" hidden="false" customHeight="true" outlineLevel="0" collapsed="false">
      <c r="D348" s="66" t="s">
        <v>67</v>
      </c>
      <c r="E348" s="66"/>
      <c r="F348" s="66"/>
      <c r="G348" s="67" t="n">
        <f aca="false">SUM(G346:G347)</f>
        <v>0</v>
      </c>
      <c r="H348" s="67"/>
      <c r="I348" s="67"/>
      <c r="J348" s="67"/>
      <c r="K348" s="67"/>
    </row>
    <row r="349" customFormat="false" ht="14.25" hidden="false" customHeight="false" outlineLevel="0" collapsed="false">
      <c r="D349" s="68"/>
      <c r="E349" s="68"/>
      <c r="F349" s="68"/>
      <c r="G349" s="68"/>
      <c r="H349" s="68"/>
      <c r="I349" s="68"/>
      <c r="J349" s="68"/>
      <c r="K349" s="68"/>
    </row>
    <row r="350" customFormat="false" ht="14.25" hidden="false" customHeight="true" outlineLevel="0" collapsed="false">
      <c r="D350" s="69" t="s">
        <v>112</v>
      </c>
      <c r="E350" s="69"/>
      <c r="F350" s="69"/>
      <c r="G350" s="69"/>
      <c r="H350" s="69"/>
      <c r="I350" s="69"/>
      <c r="J350" s="69"/>
      <c r="K350" s="69"/>
    </row>
    <row r="351" customFormat="false" ht="14.25" hidden="false" customHeight="false" outlineLevel="0" collapsed="false">
      <c r="D351" s="70" t="str">
        <f aca="false">IF(Paramètres!AA2&lt;&gt;"",Paramètres!AA2,"")</f>
        <v>Zéro euro</v>
      </c>
      <c r="E351" s="70"/>
      <c r="F351" s="70"/>
      <c r="G351" s="70"/>
      <c r="H351" s="70"/>
      <c r="I351" s="70"/>
      <c r="J351" s="70"/>
      <c r="K351" s="70"/>
    </row>
    <row r="352" customFormat="false" ht="14.25" hidden="false" customHeight="false" outlineLevel="0" collapsed="false">
      <c r="D352" s="70"/>
      <c r="E352" s="70"/>
      <c r="F352" s="70"/>
      <c r="G352" s="70"/>
      <c r="H352" s="70"/>
      <c r="I352" s="70"/>
      <c r="J352" s="70"/>
      <c r="K352" s="70"/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9">
    <mergeCell ref="D3:F3"/>
    <mergeCell ref="B4:K4"/>
    <mergeCell ref="D5:F5"/>
    <mergeCell ref="D10:F10"/>
    <mergeCell ref="D11:F11"/>
    <mergeCell ref="D12:F12"/>
    <mergeCell ref="D19:F19"/>
    <mergeCell ref="D40:F40"/>
    <mergeCell ref="D48:F48"/>
    <mergeCell ref="D49:F49"/>
    <mergeCell ref="D56:F56"/>
    <mergeCell ref="D57:F57"/>
    <mergeCell ref="G57:K57"/>
    <mergeCell ref="D58:F58"/>
    <mergeCell ref="G58:K58"/>
    <mergeCell ref="D59:F59"/>
    <mergeCell ref="G59:K59"/>
    <mergeCell ref="D60:F60"/>
    <mergeCell ref="G60:K60"/>
    <mergeCell ref="D61:F61"/>
    <mergeCell ref="G61:K61"/>
    <mergeCell ref="D62:F62"/>
    <mergeCell ref="D63:F63"/>
    <mergeCell ref="D64:F64"/>
    <mergeCell ref="D91:F91"/>
    <mergeCell ref="D117:F117"/>
    <mergeCell ref="D118:F118"/>
    <mergeCell ref="D145:F145"/>
    <mergeCell ref="D161:F161"/>
    <mergeCell ref="D189:F189"/>
    <mergeCell ref="D205:F205"/>
    <mergeCell ref="D213:F213"/>
    <mergeCell ref="D214:F214"/>
    <mergeCell ref="D243:F243"/>
    <mergeCell ref="D272:F272"/>
    <mergeCell ref="D280:F280"/>
    <mergeCell ref="D281:F281"/>
    <mergeCell ref="D291:F291"/>
    <mergeCell ref="D326:F326"/>
    <mergeCell ref="D327:F327"/>
    <mergeCell ref="G327:K327"/>
    <mergeCell ref="D328:F328"/>
    <mergeCell ref="G328:K328"/>
    <mergeCell ref="D329:F329"/>
    <mergeCell ref="G329:K329"/>
    <mergeCell ref="D330:F330"/>
    <mergeCell ref="G330:K330"/>
    <mergeCell ref="D331:F331"/>
    <mergeCell ref="G331:K331"/>
    <mergeCell ref="D333:K333"/>
    <mergeCell ref="D335:K335"/>
    <mergeCell ref="D336:F336"/>
    <mergeCell ref="G336:K336"/>
    <mergeCell ref="D337:F337"/>
    <mergeCell ref="G337:K337"/>
    <mergeCell ref="D338:F338"/>
    <mergeCell ref="G338:K338"/>
    <mergeCell ref="D339:F339"/>
    <mergeCell ref="G339:K339"/>
    <mergeCell ref="D340:F340"/>
    <mergeCell ref="G340:K340"/>
    <mergeCell ref="D341:F341"/>
    <mergeCell ref="G341:K341"/>
    <mergeCell ref="D342:F342"/>
    <mergeCell ref="G342:K342"/>
    <mergeCell ref="D343:F343"/>
    <mergeCell ref="G343:K343"/>
    <mergeCell ref="D344:F344"/>
    <mergeCell ref="D345:K345"/>
    <mergeCell ref="D346:F346"/>
    <mergeCell ref="G346:K346"/>
    <mergeCell ref="D347:F347"/>
    <mergeCell ref="G347:K347"/>
    <mergeCell ref="D348:F348"/>
    <mergeCell ref="G348:K348"/>
    <mergeCell ref="D349:K349"/>
    <mergeCell ref="D350:K350"/>
    <mergeCell ref="D351:K351"/>
    <mergeCell ref="D352:K352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&amp;L23-40 - Réhabilitation du centre d'entretien et d'intervention de Comboire à Echirolles
rue de Comboire - 38130 Echirolles&amp;RDPGF -  Lot n°8 : CHAPE / CARRELAGE / FAIENCE 
PRO - Edition du 5/05/2025</oddHeader>
    <oddFooter>&amp;LA.N.M Ingénierie&amp;CEdition du 5/05/2025&amp;RPage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11.45"/>
    <col collapsed="false" customWidth="true" hidden="false" outlineLevel="0" max="2" min="2" style="0" width="35"/>
    <col collapsed="false" customWidth="true" hidden="false" outlineLevel="0" max="10" min="3" style="0" width="11.45"/>
  </cols>
  <sheetData>
    <row r="1" customFormat="false" ht="12.75" hidden="false" customHeight="true" outlineLevel="0" collapsed="false">
      <c r="B1" s="71" t="s">
        <v>113</v>
      </c>
      <c r="AA1" s="7" t="n">
        <f aca="false">IF(DPGF!G348&lt;&gt;"",DPGF!G348,"0")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</v>
      </c>
    </row>
    <row r="3" customFormat="false" ht="25.5" hidden="false" customHeight="true" outlineLevel="0" collapsed="false">
      <c r="A3" s="72" t="s">
        <v>114</v>
      </c>
      <c r="B3" s="73" t="s">
        <v>115</v>
      </c>
      <c r="C3" s="74" t="s">
        <v>116</v>
      </c>
      <c r="D3" s="74"/>
      <c r="E3" s="74"/>
      <c r="F3" s="74"/>
      <c r="G3" s="74"/>
      <c r="H3" s="74"/>
      <c r="I3" s="74"/>
      <c r="J3" s="74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2" t="s">
        <v>117</v>
      </c>
      <c r="B5" s="73" t="s">
        <v>118</v>
      </c>
      <c r="C5" s="74" t="s">
        <v>119</v>
      </c>
      <c r="D5" s="74"/>
      <c r="E5" s="74"/>
      <c r="F5" s="74"/>
      <c r="G5" s="74"/>
      <c r="H5" s="74"/>
      <c r="I5" s="74"/>
      <c r="J5" s="74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2" t="s">
        <v>120</v>
      </c>
      <c r="B7" s="73" t="s">
        <v>121</v>
      </c>
      <c r="C7" s="74" t="s">
        <v>122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2" t="s">
        <v>123</v>
      </c>
      <c r="B9" s="73" t="s">
        <v>124</v>
      </c>
      <c r="C9" s="74"/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2" t="s">
        <v>125</v>
      </c>
      <c r="B11" s="73" t="s">
        <v>126</v>
      </c>
      <c r="C11" s="74" t="s">
        <v>43</v>
      </c>
      <c r="D11" s="74"/>
      <c r="E11" s="74"/>
      <c r="F11" s="74"/>
      <c r="G11" s="74"/>
      <c r="H11" s="74"/>
      <c r="I11" s="74"/>
      <c r="J11" s="74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2" t="s">
        <v>127</v>
      </c>
      <c r="B13" s="73" t="s">
        <v>128</v>
      </c>
      <c r="C13" s="74" t="s">
        <v>129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2" t="s">
        <v>130</v>
      </c>
      <c r="B15" s="73" t="s">
        <v>131</v>
      </c>
      <c r="C15" s="74" t="s">
        <v>132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2" t="s">
        <v>133</v>
      </c>
      <c r="B17" s="73" t="s">
        <v>134</v>
      </c>
      <c r="C17" s="74" t="s">
        <v>135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5" t="n">
        <v>0.2</v>
      </c>
      <c r="E19" s="76" t="s">
        <v>136</v>
      </c>
      <c r="AA19" s="7" t="n">
        <f aca="false">INT((AA5-AA18*100)/10)</f>
        <v>0</v>
      </c>
    </row>
    <row r="20" customFormat="false" ht="12.75" hidden="false" customHeight="true" outlineLevel="0" collapsed="false">
      <c r="C20" s="77" t="n">
        <v>0.055</v>
      </c>
      <c r="E20" s="76" t="s">
        <v>137</v>
      </c>
      <c r="AA20" s="7" t="n">
        <f aca="false">AA5-AA18*100-AA19*10</f>
        <v>0</v>
      </c>
    </row>
    <row r="21" customFormat="false" ht="12.75" hidden="false" customHeight="true" outlineLevel="0" collapsed="false">
      <c r="C21" s="77" t="n">
        <v>0</v>
      </c>
      <c r="E21" s="76" t="s">
        <v>138</v>
      </c>
      <c r="AA21" s="7" t="n">
        <f aca="false">INT(AA6/10)</f>
        <v>0</v>
      </c>
    </row>
    <row r="22" customFormat="false" ht="12.75" hidden="false" customHeight="true" outlineLevel="0" collapsed="false">
      <c r="C22" s="78" t="n">
        <v>0</v>
      </c>
      <c r="E22" s="76" t="s">
        <v>139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2" t="s">
        <v>140</v>
      </c>
      <c r="B24" s="73" t="s">
        <v>141</v>
      </c>
      <c r="C24" s="74" t="s">
        <v>142</v>
      </c>
      <c r="D24" s="74"/>
      <c r="E24" s="74"/>
      <c r="F24" s="74"/>
      <c r="G24" s="74"/>
      <c r="H24" s="74"/>
      <c r="I24" s="74"/>
      <c r="J24" s="74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2" t="s">
        <v>143</v>
      </c>
      <c r="B26" s="73" t="s">
        <v>144</v>
      </c>
      <c r="C26" s="74" t="s">
        <v>145</v>
      </c>
      <c r="D26" s="74"/>
      <c r="E26" s="74"/>
      <c r="F26" s="74"/>
      <c r="G26" s="74"/>
      <c r="H26" s="74"/>
      <c r="I26" s="74"/>
      <c r="J26" s="74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2" t="s">
        <v>146</v>
      </c>
      <c r="B28" s="73" t="s">
        <v>147</v>
      </c>
      <c r="C28" s="74"/>
      <c r="D28" s="74"/>
      <c r="E28" s="74"/>
      <c r="F28" s="74"/>
      <c r="G28" s="74"/>
      <c r="H28" s="74"/>
      <c r="I28" s="74"/>
      <c r="J28" s="74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4140625" defaultRowHeight="14.25" zeroHeight="false" outlineLevelRow="0" outlineLevelCol="0"/>
  <cols>
    <col collapsed="false" customWidth="true" hidden="false" outlineLevel="0" max="1" min="1" style="0" width="24.67"/>
  </cols>
  <sheetData>
    <row r="1" customFormat="false" ht="14.25" hidden="false" customHeight="false" outlineLevel="0" collapsed="false">
      <c r="A1" s="7" t="s">
        <v>148</v>
      </c>
      <c r="B1" s="7" t="s">
        <v>149</v>
      </c>
    </row>
    <row r="2" customFormat="false" ht="14.25" hidden="false" customHeight="false" outlineLevel="0" collapsed="false">
      <c r="A2" s="7" t="s">
        <v>150</v>
      </c>
      <c r="B2" s="7" t="s">
        <v>116</v>
      </c>
    </row>
    <row r="3" customFormat="false" ht="14.25" hidden="false" customHeight="false" outlineLevel="0" collapsed="false">
      <c r="A3" s="7" t="s">
        <v>151</v>
      </c>
      <c r="B3" s="7" t="n">
        <v>1</v>
      </c>
    </row>
    <row r="4" customFormat="false" ht="14.25" hidden="false" customHeight="false" outlineLevel="0" collapsed="false">
      <c r="A4" s="7" t="s">
        <v>152</v>
      </c>
      <c r="B4" s="7" t="n">
        <v>0</v>
      </c>
    </row>
    <row r="5" customFormat="false" ht="14.25" hidden="false" customHeight="false" outlineLevel="0" collapsed="false">
      <c r="A5" s="7" t="s">
        <v>153</v>
      </c>
      <c r="B5" s="7" t="n">
        <v>0</v>
      </c>
    </row>
    <row r="6" customFormat="false" ht="14.25" hidden="false" customHeight="false" outlineLevel="0" collapsed="false">
      <c r="A6" s="7" t="s">
        <v>154</v>
      </c>
      <c r="B6" s="7" t="n">
        <v>1</v>
      </c>
    </row>
    <row r="7" customFormat="false" ht="14.25" hidden="false" customHeight="false" outlineLevel="0" collapsed="false">
      <c r="A7" s="7" t="s">
        <v>155</v>
      </c>
      <c r="B7" s="7" t="n">
        <v>1</v>
      </c>
    </row>
    <row r="8" customFormat="false" ht="14.25" hidden="false" customHeight="false" outlineLevel="0" collapsed="false">
      <c r="A8" s="7" t="s">
        <v>156</v>
      </c>
      <c r="B8" s="7" t="n">
        <v>0</v>
      </c>
    </row>
    <row r="9" customFormat="false" ht="14.25" hidden="false" customHeight="false" outlineLevel="0" collapsed="false">
      <c r="A9" s="7" t="s">
        <v>157</v>
      </c>
      <c r="B9" s="7" t="n">
        <v>0</v>
      </c>
    </row>
    <row r="10" customFormat="false" ht="14.25" hidden="false" customHeight="false" outlineLevel="0" collapsed="false">
      <c r="A10" s="7" t="s">
        <v>158</v>
      </c>
      <c r="C10" s="7" t="s">
        <v>159</v>
      </c>
    </row>
    <row r="11" customFormat="false" ht="14.25" hidden="false" customHeight="false" outlineLevel="0" collapsed="false">
      <c r="A11" s="7" t="s">
        <v>160</v>
      </c>
      <c r="B11" s="7" t="n">
        <v>0</v>
      </c>
    </row>
    <row r="12" customFormat="false" ht="14.25" hidden="false" customHeight="false" outlineLevel="0" collapsed="false">
      <c r="A12" s="7" t="s">
        <v>161</v>
      </c>
      <c r="B12" s="7" t="s">
        <v>162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B4:K4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35"/>
    <col collapsed="false" customWidth="true" hidden="false" outlineLevel="0" max="10" min="3" style="0" width="11.45"/>
  </cols>
  <sheetData>
    <row r="2" customFormat="false" ht="12.75" hidden="false" customHeight="true" outlineLevel="0" collapsed="false">
      <c r="B2" s="79" t="s">
        <v>163</v>
      </c>
      <c r="C2" s="79"/>
      <c r="D2" s="79"/>
      <c r="E2" s="79"/>
      <c r="F2" s="79"/>
      <c r="G2" s="79"/>
      <c r="H2" s="79"/>
      <c r="I2" s="79"/>
      <c r="J2" s="79"/>
    </row>
    <row r="4" customFormat="false" ht="12.75" hidden="false" customHeight="true" outlineLevel="0" collapsed="false">
      <c r="A4" s="72" t="s">
        <v>114</v>
      </c>
      <c r="B4" s="73" t="s">
        <v>164</v>
      </c>
      <c r="C4" s="80"/>
      <c r="D4" s="80"/>
      <c r="E4" s="80"/>
      <c r="F4" s="80"/>
      <c r="G4" s="80"/>
      <c r="H4" s="80"/>
      <c r="I4" s="80"/>
      <c r="J4" s="80"/>
    </row>
    <row r="6" customFormat="false" ht="12.75" hidden="false" customHeight="true" outlineLevel="0" collapsed="false">
      <c r="A6" s="72" t="s">
        <v>117</v>
      </c>
      <c r="B6" s="73" t="s">
        <v>165</v>
      </c>
      <c r="C6" s="80"/>
      <c r="D6" s="80"/>
      <c r="E6" s="80"/>
      <c r="F6" s="80"/>
      <c r="G6" s="80"/>
      <c r="H6" s="80"/>
      <c r="I6" s="80"/>
      <c r="J6" s="80"/>
    </row>
    <row r="8" customFormat="false" ht="12.75" hidden="false" customHeight="true" outlineLevel="0" collapsed="false">
      <c r="A8" s="72" t="s">
        <v>120</v>
      </c>
      <c r="B8" s="73" t="s">
        <v>166</v>
      </c>
      <c r="C8" s="80"/>
      <c r="D8" s="80"/>
      <c r="E8" s="80"/>
      <c r="F8" s="80"/>
      <c r="G8" s="80"/>
      <c r="H8" s="80"/>
      <c r="I8" s="80"/>
      <c r="J8" s="80"/>
    </row>
    <row r="10" customFormat="false" ht="12.75" hidden="false" customHeight="true" outlineLevel="0" collapsed="false">
      <c r="A10" s="72" t="s">
        <v>123</v>
      </c>
      <c r="B10" s="73" t="s">
        <v>167</v>
      </c>
      <c r="C10" s="81"/>
      <c r="D10" s="81"/>
      <c r="E10" s="81"/>
      <c r="F10" s="81"/>
      <c r="G10" s="81"/>
      <c r="H10" s="81"/>
      <c r="I10" s="81"/>
      <c r="J10" s="81"/>
    </row>
    <row r="12" customFormat="false" ht="12.75" hidden="false" customHeight="true" outlineLevel="0" collapsed="false">
      <c r="A12" s="72" t="s">
        <v>125</v>
      </c>
      <c r="B12" s="73" t="s">
        <v>168</v>
      </c>
      <c r="C12" s="80"/>
      <c r="D12" s="80"/>
      <c r="E12" s="80"/>
      <c r="F12" s="80"/>
      <c r="G12" s="80"/>
      <c r="H12" s="80"/>
      <c r="I12" s="80"/>
      <c r="J12" s="80"/>
    </row>
    <row r="14" customFormat="false" ht="12.75" hidden="false" customHeight="true" outlineLevel="0" collapsed="false">
      <c r="A14" s="72" t="s">
        <v>127</v>
      </c>
      <c r="B14" s="73" t="s">
        <v>169</v>
      </c>
      <c r="C14" s="80"/>
      <c r="D14" s="80"/>
      <c r="E14" s="80"/>
      <c r="F14" s="80"/>
      <c r="G14" s="80"/>
      <c r="H14" s="80"/>
      <c r="I14" s="80"/>
      <c r="J14" s="80"/>
    </row>
    <row r="16" customFormat="false" ht="12.75" hidden="false" customHeight="true" outlineLevel="0" collapsed="false">
      <c r="A16" s="72" t="s">
        <v>130</v>
      </c>
      <c r="B16" s="73" t="s">
        <v>170</v>
      </c>
      <c r="C16" s="80"/>
      <c r="D16" s="80"/>
      <c r="E16" s="80"/>
      <c r="F16" s="80"/>
      <c r="G16" s="80"/>
      <c r="H16" s="80"/>
      <c r="I16" s="80"/>
      <c r="J16" s="80"/>
    </row>
    <row r="18" customFormat="false" ht="12.75" hidden="false" customHeight="true" outlineLevel="0" collapsed="false">
      <c r="A18" s="72" t="s">
        <v>133</v>
      </c>
      <c r="B18" s="73" t="s">
        <v>171</v>
      </c>
      <c r="C18" s="82"/>
      <c r="D18" s="82"/>
      <c r="E18" s="82"/>
      <c r="F18" s="82"/>
      <c r="G18" s="82"/>
      <c r="H18" s="82"/>
      <c r="I18" s="82"/>
      <c r="J18" s="82"/>
    </row>
    <row r="20" customFormat="false" ht="12.75" hidden="false" customHeight="true" outlineLevel="0" collapsed="false">
      <c r="A20" s="72" t="s">
        <v>172</v>
      </c>
      <c r="B20" s="73" t="s">
        <v>173</v>
      </c>
      <c r="C20" s="82"/>
      <c r="D20" s="82"/>
      <c r="E20" s="82"/>
      <c r="F20" s="82"/>
      <c r="G20" s="82"/>
      <c r="H20" s="82"/>
      <c r="I20" s="82"/>
      <c r="J20" s="82"/>
    </row>
    <row r="22" customFormat="false" ht="12.75" hidden="false" customHeight="true" outlineLevel="0" collapsed="false">
      <c r="A22" s="72" t="s">
        <v>140</v>
      </c>
      <c r="B22" s="73" t="s">
        <v>174</v>
      </c>
      <c r="C22" s="82"/>
      <c r="D22" s="82"/>
      <c r="E22" s="82"/>
      <c r="F22" s="82"/>
      <c r="G22" s="82"/>
      <c r="H22" s="82"/>
      <c r="I22" s="82"/>
      <c r="J22" s="82"/>
    </row>
    <row r="24" customFormat="false" ht="12.75" hidden="false" customHeight="true" outlineLevel="0" collapsed="false">
      <c r="A24" s="72" t="s">
        <v>143</v>
      </c>
      <c r="B24" s="73" t="s">
        <v>175</v>
      </c>
      <c r="C24" s="80"/>
      <c r="D24" s="80"/>
      <c r="E24" s="80"/>
      <c r="F24" s="80"/>
      <c r="G24" s="80"/>
      <c r="H24" s="80"/>
      <c r="I24" s="80"/>
      <c r="J24" s="80"/>
    </row>
    <row r="28" customFormat="false" ht="60" hidden="false" customHeight="true" outlineLevel="0" collapsed="false">
      <c r="A28" s="72" t="s">
        <v>146</v>
      </c>
      <c r="B28" s="73" t="s">
        <v>176</v>
      </c>
      <c r="C28" s="80"/>
      <c r="D28" s="80"/>
      <c r="E28" s="80"/>
      <c r="F28" s="80"/>
      <c r="G28" s="80"/>
      <c r="H28" s="80"/>
      <c r="I28" s="80"/>
      <c r="J28" s="80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1" sqref="B4:K4 B6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8.13"/>
    <col collapsed="false" customWidth="true" hidden="false" outlineLevel="0" max="6" min="3" style="0" width="15.56"/>
  </cols>
  <sheetData>
    <row r="2" customFormat="false" ht="15.75" hidden="false" customHeight="true" outlineLevel="0" collapsed="false">
      <c r="B2" s="83" t="s">
        <v>177</v>
      </c>
      <c r="C2" s="83"/>
      <c r="D2" s="83"/>
      <c r="E2" s="83"/>
      <c r="F2" s="83"/>
    </row>
    <row r="4" customFormat="false" ht="12.75" hidden="false" customHeight="true" outlineLevel="0" collapsed="false">
      <c r="B4" s="84" t="s">
        <v>178</v>
      </c>
      <c r="C4" s="84" t="s">
        <v>179</v>
      </c>
      <c r="D4" s="84" t="s">
        <v>180</v>
      </c>
      <c r="E4" s="84" t="s">
        <v>181</v>
      </c>
      <c r="F4" s="84" t="s">
        <v>182</v>
      </c>
    </row>
    <row r="6" customFormat="false" ht="12.75" hidden="false" customHeight="true" outlineLevel="0" collapsed="false">
      <c r="B6" s="85"/>
      <c r="C6" s="86"/>
      <c r="D6" s="87"/>
      <c r="E6" s="88"/>
      <c r="F6" s="89" t="str">
        <f aca="false">IF(AND(E6= "",D6= ""), "", ROUND(ROUND(E6, 2) * ROUND(D6, 3), 2))</f>
        <v/>
      </c>
    </row>
    <row r="8" customFormat="false" ht="12.75" hidden="false" customHeight="true" outlineLevel="0" collapsed="false">
      <c r="B8" s="85"/>
      <c r="C8" s="86"/>
      <c r="D8" s="87"/>
      <c r="E8" s="88"/>
      <c r="F8" s="89" t="str">
        <f aca="false">IF(AND(E8= "",D8= ""), "", ROUND(ROUND(E8, 2) * ROUND(D8, 3), 2))</f>
        <v/>
      </c>
    </row>
    <row r="10" customFormat="false" ht="12.75" hidden="false" customHeight="true" outlineLevel="0" collapsed="false">
      <c r="B10" s="85"/>
      <c r="C10" s="86"/>
      <c r="D10" s="87"/>
      <c r="E10" s="88"/>
      <c r="F10" s="89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5"/>
      <c r="C12" s="86"/>
      <c r="D12" s="87"/>
      <c r="E12" s="88"/>
      <c r="F12" s="89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5"/>
      <c r="C14" s="86"/>
      <c r="D14" s="87"/>
      <c r="E14" s="88"/>
      <c r="F14" s="89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5"/>
      <c r="C16" s="86"/>
      <c r="D16" s="87"/>
      <c r="E16" s="88"/>
      <c r="F16" s="89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5"/>
      <c r="C18" s="86"/>
      <c r="D18" s="87"/>
      <c r="E18" s="88"/>
      <c r="F18" s="89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5"/>
      <c r="C20" s="86"/>
      <c r="D20" s="87"/>
      <c r="E20" s="88"/>
      <c r="F20" s="89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5"/>
      <c r="C22" s="86"/>
      <c r="D22" s="87"/>
      <c r="E22" s="88"/>
      <c r="F22" s="89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5"/>
      <c r="C24" s="86"/>
      <c r="D24" s="87"/>
      <c r="E24" s="88"/>
      <c r="F24" s="89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5"/>
      <c r="C26" s="86"/>
      <c r="D26" s="87"/>
      <c r="E26" s="88"/>
      <c r="F26" s="89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5"/>
      <c r="C28" s="86"/>
      <c r="D28" s="87"/>
      <c r="E28" s="88"/>
      <c r="F28" s="89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5"/>
      <c r="C30" s="86"/>
      <c r="D30" s="87"/>
      <c r="E30" s="88"/>
      <c r="F30" s="89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5"/>
      <c r="C32" s="86"/>
      <c r="D32" s="87"/>
      <c r="E32" s="88"/>
      <c r="F32" s="89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5"/>
      <c r="C34" s="86"/>
      <c r="D34" s="87"/>
      <c r="E34" s="88"/>
      <c r="F34" s="89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5"/>
      <c r="C36" s="86"/>
      <c r="D36" s="87"/>
      <c r="E36" s="88"/>
      <c r="F36" s="89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5"/>
      <c r="C38" s="86"/>
      <c r="D38" s="87"/>
      <c r="E38" s="88"/>
      <c r="F38" s="89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5"/>
      <c r="C40" s="86"/>
      <c r="D40" s="87"/>
      <c r="E40" s="88"/>
      <c r="F40" s="89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5"/>
      <c r="C42" s="86"/>
      <c r="D42" s="87"/>
      <c r="E42" s="88"/>
      <c r="F42" s="89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5"/>
      <c r="C44" s="86"/>
      <c r="D44" s="87"/>
      <c r="E44" s="88"/>
      <c r="F44" s="89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5"/>
      <c r="C46" s="86"/>
      <c r="D46" s="87"/>
      <c r="E46" s="88"/>
      <c r="F46" s="89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5"/>
      <c r="C48" s="86"/>
      <c r="D48" s="87"/>
      <c r="E48" s="88"/>
      <c r="F48" s="89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5"/>
      <c r="C50" s="86"/>
      <c r="D50" s="87"/>
      <c r="E50" s="88"/>
      <c r="F50" s="89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5"/>
      <c r="C52" s="86"/>
      <c r="D52" s="87"/>
      <c r="E52" s="88"/>
      <c r="F52" s="89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5"/>
      <c r="C54" s="86"/>
      <c r="D54" s="87"/>
      <c r="E54" s="88"/>
      <c r="F54" s="89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2025-04-27T16:34:58Z</dcterms:created>
  <dc:creator/>
  <dc:description/>
  <dc:language>fr-FR</dc:language>
  <cp:lastModifiedBy>Fabrice VIDAL</cp:lastModifiedBy>
  <dcterms:modified xsi:type="dcterms:W3CDTF">2026-02-05T09:40:23Z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